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КС!$A$10:$DR$10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КС!$A:$I,КС!$4:$7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Q13" i="1" l="1"/>
  <c r="S13" i="1"/>
  <c r="U13" i="1"/>
  <c r="W13" i="1"/>
  <c r="Y13" i="1"/>
  <c r="AA13" i="1"/>
  <c r="AC13" i="1"/>
  <c r="AG13" i="1"/>
  <c r="AI13" i="1"/>
  <c r="AK13" i="1"/>
  <c r="AM13" i="1"/>
  <c r="AO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W13" i="1"/>
  <c r="BY13" i="1"/>
  <c r="CA13" i="1"/>
  <c r="CC13" i="1"/>
  <c r="CE13" i="1"/>
  <c r="CG13" i="1"/>
  <c r="CI13" i="1"/>
  <c r="CK13" i="1"/>
  <c r="CM13" i="1"/>
  <c r="CO13" i="1"/>
  <c r="CQ13" i="1"/>
  <c r="CS13" i="1"/>
  <c r="CU13" i="1"/>
  <c r="CW13" i="1"/>
  <c r="CY13" i="1"/>
  <c r="DA13" i="1"/>
  <c r="DC13" i="1"/>
  <c r="DE13" i="1"/>
  <c r="DG13" i="1"/>
  <c r="DI13" i="1"/>
  <c r="DK13" i="1"/>
  <c r="DM13" i="1"/>
  <c r="DO13" i="1"/>
  <c r="DQ14" i="1"/>
  <c r="DQ15" i="1"/>
  <c r="DQ18" i="1"/>
  <c r="DQ19" i="1"/>
  <c r="DQ20" i="1"/>
  <c r="DQ21" i="1"/>
  <c r="DQ22" i="1"/>
  <c r="DQ23" i="1"/>
  <c r="DQ24" i="1"/>
  <c r="DQ25" i="1"/>
  <c r="DQ26" i="1"/>
  <c r="BG373" i="1" l="1"/>
  <c r="BG391" i="1"/>
  <c r="DO385" i="1"/>
  <c r="DM385" i="1"/>
  <c r="DK385" i="1"/>
  <c r="DK384" i="1" s="1"/>
  <c r="DI385" i="1"/>
  <c r="DG385" i="1"/>
  <c r="DE385" i="1"/>
  <c r="DC385" i="1"/>
  <c r="DC384" i="1" s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K384" i="1" s="1"/>
  <c r="AI385" i="1"/>
  <c r="AG385" i="1"/>
  <c r="AG384" i="1" s="1"/>
  <c r="AE385" i="1"/>
  <c r="AE384" i="1" s="1"/>
  <c r="AC385" i="1"/>
  <c r="AC384" i="1" s="1"/>
  <c r="AA385" i="1"/>
  <c r="AA384" i="1" s="1"/>
  <c r="Y385" i="1"/>
  <c r="Y384" i="1" s="1"/>
  <c r="W385" i="1"/>
  <c r="W384" i="1" s="1"/>
  <c r="U385" i="1"/>
  <c r="U384" i="1" s="1"/>
  <c r="S385" i="1"/>
  <c r="Q385" i="1"/>
  <c r="Q384" i="1" s="1"/>
  <c r="O385" i="1"/>
  <c r="O384" i="1" s="1"/>
  <c r="DO384" i="1"/>
  <c r="DM384" i="1"/>
  <c r="DI384" i="1"/>
  <c r="DG384" i="1"/>
  <c r="DE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I384" i="1"/>
  <c r="S384" i="1"/>
  <c r="BG380" i="1"/>
  <c r="BG381" i="1" s="1"/>
  <c r="BG382" i="1" s="1"/>
  <c r="S380" i="1"/>
  <c r="S381" i="1" s="1"/>
  <c r="S382" i="1" s="1"/>
  <c r="DO379" i="1"/>
  <c r="DM379" i="1"/>
  <c r="DK379" i="1"/>
  <c r="DI379" i="1"/>
  <c r="DG379" i="1"/>
  <c r="DE379" i="1"/>
  <c r="DC379" i="1"/>
  <c r="DA379" i="1"/>
  <c r="CY379" i="1"/>
  <c r="CW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DQ362" i="1"/>
  <c r="DQ361" i="1"/>
  <c r="DQ360" i="1"/>
  <c r="DQ359" i="1"/>
  <c r="DQ358" i="1"/>
  <c r="DQ357" i="1"/>
  <c r="DQ356" i="1"/>
  <c r="DQ355" i="1"/>
  <c r="DQ354" i="1"/>
  <c r="DO353" i="1"/>
  <c r="DM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Q353" i="1"/>
  <c r="O353" i="1"/>
  <c r="DQ352" i="1"/>
  <c r="DQ351" i="1"/>
  <c r="DQ350" i="1"/>
  <c r="DQ349" i="1"/>
  <c r="DQ348" i="1"/>
  <c r="DQ347" i="1"/>
  <c r="DQ346" i="1"/>
  <c r="DO345" i="1"/>
  <c r="DM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Q345" i="1"/>
  <c r="O345" i="1"/>
  <c r="DQ344" i="1"/>
  <c r="DQ343" i="1"/>
  <c r="DQ342" i="1"/>
  <c r="DQ341" i="1"/>
  <c r="DQ340" i="1"/>
  <c r="DQ339" i="1"/>
  <c r="DQ338" i="1"/>
  <c r="DQ337" i="1"/>
  <c r="DQ336" i="1"/>
  <c r="DO335" i="1"/>
  <c r="DM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Q335" i="1"/>
  <c r="O335" i="1"/>
  <c r="DQ334" i="1"/>
  <c r="DQ333" i="1"/>
  <c r="DQ332" i="1"/>
  <c r="DQ331" i="1"/>
  <c r="DQ330" i="1"/>
  <c r="DO329" i="1"/>
  <c r="DM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Q329" i="1"/>
  <c r="O329" i="1"/>
  <c r="DQ328" i="1"/>
  <c r="DQ327" i="1"/>
  <c r="DQ326" i="1"/>
  <c r="DQ325" i="1"/>
  <c r="DQ324" i="1"/>
  <c r="DQ323" i="1"/>
  <c r="DQ322" i="1"/>
  <c r="DO321" i="1"/>
  <c r="DM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Q321" i="1"/>
  <c r="O321" i="1"/>
  <c r="DQ320" i="1"/>
  <c r="DQ319" i="1"/>
  <c r="DQ318" i="1"/>
  <c r="DQ317" i="1"/>
  <c r="DQ316" i="1"/>
  <c r="DQ315" i="1"/>
  <c r="DQ314" i="1"/>
  <c r="DQ313" i="1"/>
  <c r="DQ312" i="1"/>
  <c r="DQ311" i="1"/>
  <c r="DQ310" i="1"/>
  <c r="DQ309" i="1"/>
  <c r="DQ308" i="1"/>
  <c r="DQ307" i="1"/>
  <c r="DQ306" i="1"/>
  <c r="DQ305" i="1"/>
  <c r="DQ304" i="1"/>
  <c r="DQ303" i="1"/>
  <c r="DO302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Q302" i="1"/>
  <c r="O302" i="1"/>
  <c r="DQ301" i="1"/>
  <c r="DQ300" i="1"/>
  <c r="DQ299" i="1"/>
  <c r="DQ298" i="1"/>
  <c r="DQ297" i="1"/>
  <c r="DQ296" i="1"/>
  <c r="DQ295" i="1"/>
  <c r="CU294" i="1"/>
  <c r="DQ294" i="1" s="1"/>
  <c r="DQ293" i="1"/>
  <c r="DQ292" i="1"/>
  <c r="DQ291" i="1"/>
  <c r="DQ290" i="1"/>
  <c r="DQ289" i="1"/>
  <c r="DQ288" i="1"/>
  <c r="DQ287" i="1"/>
  <c r="DQ286" i="1"/>
  <c r="DQ285" i="1"/>
  <c r="DQ284" i="1"/>
  <c r="DQ283" i="1"/>
  <c r="DO282" i="1"/>
  <c r="DM282" i="1"/>
  <c r="DK282" i="1"/>
  <c r="DI282" i="1"/>
  <c r="DG282" i="1"/>
  <c r="DE282" i="1"/>
  <c r="DC282" i="1"/>
  <c r="DA282" i="1"/>
  <c r="CY282" i="1"/>
  <c r="CW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Q282" i="1"/>
  <c r="O282" i="1"/>
  <c r="DQ281" i="1"/>
  <c r="DQ280" i="1"/>
  <c r="DQ279" i="1"/>
  <c r="DQ278" i="1"/>
  <c r="DQ277" i="1"/>
  <c r="DQ276" i="1"/>
  <c r="DQ275" i="1"/>
  <c r="DQ274" i="1"/>
  <c r="DQ273" i="1"/>
  <c r="DQ272" i="1"/>
  <c r="DQ271" i="1"/>
  <c r="DQ270" i="1"/>
  <c r="DQ269" i="1"/>
  <c r="DQ268" i="1"/>
  <c r="DQ267" i="1"/>
  <c r="DO266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Q266" i="1"/>
  <c r="O266" i="1"/>
  <c r="DQ265" i="1"/>
  <c r="DQ264" i="1"/>
  <c r="DQ263" i="1"/>
  <c r="DQ262" i="1"/>
  <c r="DQ261" i="1"/>
  <c r="DQ260" i="1"/>
  <c r="DQ259" i="1"/>
  <c r="DQ258" i="1"/>
  <c r="DQ257" i="1"/>
  <c r="DQ256" i="1"/>
  <c r="DQ255" i="1"/>
  <c r="DQ254" i="1"/>
  <c r="DQ253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Q252" i="1"/>
  <c r="O252" i="1"/>
  <c r="DQ251" i="1"/>
  <c r="DQ250" i="1"/>
  <c r="DQ249" i="1"/>
  <c r="DQ248" i="1"/>
  <c r="DQ247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Q246" i="1"/>
  <c r="O246" i="1"/>
  <c r="DQ245" i="1"/>
  <c r="DQ244" i="1"/>
  <c r="DQ243" i="1"/>
  <c r="DQ242" i="1"/>
  <c r="DQ241" i="1"/>
  <c r="DQ240" i="1"/>
  <c r="DQ239" i="1"/>
  <c r="DQ238" i="1"/>
  <c r="DQ237" i="1"/>
  <c r="DQ236" i="1"/>
  <c r="DQ235" i="1"/>
  <c r="DQ234" i="1"/>
  <c r="DQ233" i="1"/>
  <c r="DQ232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Q231" i="1"/>
  <c r="O231" i="1"/>
  <c r="DQ230" i="1"/>
  <c r="DQ229" i="1" s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Q229" i="1"/>
  <c r="O229" i="1"/>
  <c r="DQ228" i="1"/>
  <c r="DQ227" i="1"/>
  <c r="DQ226" i="1"/>
  <c r="DQ225" i="1"/>
  <c r="DQ224" i="1"/>
  <c r="DQ223" i="1"/>
  <c r="DQ222" i="1"/>
  <c r="DQ221" i="1"/>
  <c r="DQ220" i="1"/>
  <c r="DQ219" i="1"/>
  <c r="DQ218" i="1"/>
  <c r="DQ217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Q216" i="1"/>
  <c r="O216" i="1"/>
  <c r="DQ215" i="1"/>
  <c r="DQ214" i="1"/>
  <c r="DQ213" i="1"/>
  <c r="DQ212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Q211" i="1"/>
  <c r="O211" i="1"/>
  <c r="DQ210" i="1"/>
  <c r="DQ209" i="1"/>
  <c r="DQ208" i="1"/>
  <c r="DQ207" i="1"/>
  <c r="DQ206" i="1"/>
  <c r="DQ205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Q204" i="1"/>
  <c r="O204" i="1"/>
  <c r="DQ203" i="1"/>
  <c r="DQ202" i="1"/>
  <c r="DQ201" i="1"/>
  <c r="DQ200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Q199" i="1"/>
  <c r="O199" i="1"/>
  <c r="BK198" i="1"/>
  <c r="DQ198" i="1" s="1"/>
  <c r="DQ197" i="1"/>
  <c r="DQ196" i="1"/>
  <c r="DQ195" i="1"/>
  <c r="BK194" i="1"/>
  <c r="BK385" i="1" s="1"/>
  <c r="BK384" i="1" s="1"/>
  <c r="DQ193" i="1"/>
  <c r="BK192" i="1"/>
  <c r="DQ191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I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S363" i="1" s="1"/>
  <c r="S373" i="1" s="1"/>
  <c r="Q190" i="1"/>
  <c r="O190" i="1"/>
  <c r="DQ189" i="1"/>
  <c r="DQ188" i="1"/>
  <c r="DQ187" i="1"/>
  <c r="DQ186" i="1"/>
  <c r="DQ185" i="1"/>
  <c r="DQ184" i="1"/>
  <c r="DQ183" i="1"/>
  <c r="DQ182" i="1"/>
  <c r="DQ181" i="1"/>
  <c r="DQ180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Q179" i="1"/>
  <c r="O179" i="1"/>
  <c r="DQ178" i="1"/>
  <c r="DQ177" i="1"/>
  <c r="DQ176" i="1"/>
  <c r="DQ175" i="1"/>
  <c r="DQ174" i="1"/>
  <c r="DQ173" i="1"/>
  <c r="DQ172" i="1"/>
  <c r="DQ171" i="1"/>
  <c r="DQ170" i="1"/>
  <c r="DQ169" i="1"/>
  <c r="DQ168" i="1"/>
  <c r="DQ167" i="1"/>
  <c r="DQ166" i="1"/>
  <c r="DQ165" i="1"/>
  <c r="DQ164" i="1"/>
  <c r="DQ163" i="1"/>
  <c r="DQ162" i="1"/>
  <c r="DQ161" i="1"/>
  <c r="DQ160" i="1"/>
  <c r="DQ159" i="1"/>
  <c r="DQ158" i="1"/>
  <c r="DQ157" i="1"/>
  <c r="DQ156" i="1"/>
  <c r="DQ155" i="1"/>
  <c r="DQ154" i="1"/>
  <c r="DQ153" i="1"/>
  <c r="DQ152" i="1"/>
  <c r="DQ151" i="1"/>
  <c r="DQ150" i="1"/>
  <c r="DQ149" i="1"/>
  <c r="DQ148" i="1"/>
  <c r="DQ147" i="1"/>
  <c r="DQ146" i="1"/>
  <c r="DQ145" i="1"/>
  <c r="DQ144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Q143" i="1"/>
  <c r="O143" i="1"/>
  <c r="DQ142" i="1"/>
  <c r="DQ141" i="1"/>
  <c r="DQ140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Q139" i="1"/>
  <c r="O139" i="1"/>
  <c r="DQ138" i="1"/>
  <c r="DQ137" i="1"/>
  <c r="DQ136" i="1"/>
  <c r="DQ135" i="1"/>
  <c r="DQ134" i="1"/>
  <c r="DQ133" i="1"/>
  <c r="DQ132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Q131" i="1"/>
  <c r="O131" i="1"/>
  <c r="DQ130" i="1"/>
  <c r="DQ129" i="1"/>
  <c r="DQ128" i="1"/>
  <c r="DQ127" i="1"/>
  <c r="DQ126" i="1"/>
  <c r="DQ125" i="1"/>
  <c r="DQ124" i="1"/>
  <c r="DQ123" i="1"/>
  <c r="DQ122" i="1"/>
  <c r="DQ121" i="1"/>
  <c r="DQ120" i="1"/>
  <c r="DQ119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Q118" i="1"/>
  <c r="O118" i="1"/>
  <c r="DQ117" i="1"/>
  <c r="DQ116" i="1"/>
  <c r="DQ115" i="1"/>
  <c r="DQ114" i="1"/>
  <c r="DQ113" i="1"/>
  <c r="DQ112" i="1"/>
  <c r="DQ111" i="1"/>
  <c r="DQ110" i="1"/>
  <c r="DQ109" i="1"/>
  <c r="DQ108" i="1"/>
  <c r="DQ107" i="1"/>
  <c r="DQ106" i="1"/>
  <c r="DQ105" i="1"/>
  <c r="DQ104" i="1"/>
  <c r="DQ103" i="1"/>
  <c r="DQ102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Q101" i="1"/>
  <c r="O101" i="1"/>
  <c r="DQ100" i="1"/>
  <c r="DQ99" i="1"/>
  <c r="DQ98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Q97" i="1"/>
  <c r="O97" i="1"/>
  <c r="DQ96" i="1"/>
  <c r="DQ95" i="1"/>
  <c r="DQ94" i="1"/>
  <c r="DQ93" i="1"/>
  <c r="DQ92" i="1"/>
  <c r="DQ91" i="1"/>
  <c r="DQ90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Q89" i="1"/>
  <c r="O89" i="1"/>
  <c r="DQ88" i="1"/>
  <c r="DQ87" i="1"/>
  <c r="BA86" i="1"/>
  <c r="DQ85" i="1"/>
  <c r="DQ84" i="1"/>
  <c r="BK83" i="1"/>
  <c r="DQ83" i="1" s="1"/>
  <c r="DQ82" i="1"/>
  <c r="DQ81" i="1"/>
  <c r="DQ80" i="1"/>
  <c r="DQ79" i="1"/>
  <c r="DQ78" i="1"/>
  <c r="DQ77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Q76" i="1"/>
  <c r="O76" i="1"/>
  <c r="DQ75" i="1"/>
  <c r="DQ74" i="1"/>
  <c r="DQ73" i="1"/>
  <c r="DQ72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Q71" i="1"/>
  <c r="O71" i="1"/>
  <c r="DQ70" i="1"/>
  <c r="DQ69" i="1"/>
  <c r="DQ68" i="1"/>
  <c r="DQ67" i="1"/>
  <c r="DQ66" i="1"/>
  <c r="DQ65" i="1"/>
  <c r="DQ64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Q63" i="1"/>
  <c r="O63" i="1"/>
  <c r="DQ62" i="1"/>
  <c r="DQ61" i="1"/>
  <c r="DQ60" i="1"/>
  <c r="DQ59" i="1"/>
  <c r="DQ58" i="1"/>
  <c r="DQ57" i="1"/>
  <c r="DQ56" i="1"/>
  <c r="DQ55" i="1"/>
  <c r="DQ54" i="1"/>
  <c r="DQ53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Q52" i="1"/>
  <c r="O52" i="1"/>
  <c r="DQ51" i="1"/>
  <c r="DQ50" i="1"/>
  <c r="DQ49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Q48" i="1"/>
  <c r="O48" i="1"/>
  <c r="DQ47" i="1"/>
  <c r="DO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Q46" i="1"/>
  <c r="O46" i="1"/>
  <c r="DQ45" i="1"/>
  <c r="DQ44" i="1"/>
  <c r="DQ43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Q42" i="1"/>
  <c r="O42" i="1"/>
  <c r="DQ41" i="1"/>
  <c r="DQ40" i="1"/>
  <c r="DQ39" i="1"/>
  <c r="DQ38" i="1"/>
  <c r="BA37" i="1"/>
  <c r="DQ37" i="1" s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E36" i="1"/>
  <c r="BC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Q36" i="1"/>
  <c r="O36" i="1"/>
  <c r="DQ35" i="1"/>
  <c r="DQ34" i="1"/>
  <c r="DQ33" i="1"/>
  <c r="DQ32" i="1"/>
  <c r="DQ31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Q30" i="1"/>
  <c r="O30" i="1"/>
  <c r="DQ29" i="1"/>
  <c r="DQ28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Q27" i="1"/>
  <c r="O27" i="1"/>
  <c r="AE17" i="1"/>
  <c r="DQ17" i="1" s="1"/>
  <c r="AE16" i="1"/>
  <c r="O13" i="1"/>
  <c r="D13" i="1"/>
  <c r="D14" i="1" s="1"/>
  <c r="DQ12" i="1"/>
  <c r="DP12" i="1"/>
  <c r="DP11" i="1" s="1"/>
  <c r="DN12" i="1"/>
  <c r="DN11" i="1" s="1"/>
  <c r="DL12" i="1"/>
  <c r="DJ12" i="1"/>
  <c r="DJ11" i="1" s="1"/>
  <c r="DH12" i="1"/>
  <c r="DH11" i="1" s="1"/>
  <c r="DF12" i="1"/>
  <c r="DF11" i="1" s="1"/>
  <c r="DD12" i="1"/>
  <c r="DB12" i="1"/>
  <c r="DB11" i="1" s="1"/>
  <c r="CZ12" i="1"/>
  <c r="CZ11" i="1" s="1"/>
  <c r="CX12" i="1"/>
  <c r="CX11" i="1" s="1"/>
  <c r="CV12" i="1"/>
  <c r="CT12" i="1"/>
  <c r="CT11" i="1" s="1"/>
  <c r="CR12" i="1"/>
  <c r="CR11" i="1" s="1"/>
  <c r="CP12" i="1"/>
  <c r="CP11" i="1" s="1"/>
  <c r="CN12" i="1"/>
  <c r="CL12" i="1"/>
  <c r="CJ12" i="1"/>
  <c r="CJ11" i="1" s="1"/>
  <c r="CH12" i="1"/>
  <c r="CH11" i="1" s="1"/>
  <c r="CF12" i="1"/>
  <c r="CD12" i="1"/>
  <c r="CD11" i="1" s="1"/>
  <c r="CB12" i="1"/>
  <c r="CB11" i="1" s="1"/>
  <c r="BZ12" i="1"/>
  <c r="BZ11" i="1" s="1"/>
  <c r="BX12" i="1"/>
  <c r="BV12" i="1"/>
  <c r="BV11" i="1" s="1"/>
  <c r="BT12" i="1"/>
  <c r="BT11" i="1" s="1"/>
  <c r="BR12" i="1"/>
  <c r="BR11" i="1" s="1"/>
  <c r="BP12" i="1"/>
  <c r="BN12" i="1"/>
  <c r="BN11" i="1" s="1"/>
  <c r="BL12" i="1"/>
  <c r="BL11" i="1" s="1"/>
  <c r="BJ12" i="1"/>
  <c r="BJ11" i="1" s="1"/>
  <c r="BH12" i="1"/>
  <c r="BF12" i="1"/>
  <c r="BF11" i="1" s="1"/>
  <c r="BD12" i="1"/>
  <c r="BD11" i="1" s="1"/>
  <c r="BB12" i="1"/>
  <c r="BB11" i="1" s="1"/>
  <c r="AZ12" i="1"/>
  <c r="AX12" i="1"/>
  <c r="AX11" i="1" s="1"/>
  <c r="AV12" i="1"/>
  <c r="AV11" i="1" s="1"/>
  <c r="AT12" i="1"/>
  <c r="AT11" i="1" s="1"/>
  <c r="AR12" i="1"/>
  <c r="AP12" i="1"/>
  <c r="AP11" i="1" s="1"/>
  <c r="AN12" i="1"/>
  <c r="AN11" i="1" s="1"/>
  <c r="AL12" i="1"/>
  <c r="AL11" i="1" s="1"/>
  <c r="AJ12" i="1"/>
  <c r="AH12" i="1"/>
  <c r="AH11" i="1" s="1"/>
  <c r="AF12" i="1"/>
  <c r="AF11" i="1" s="1"/>
  <c r="AD12" i="1"/>
  <c r="AD11" i="1" s="1"/>
  <c r="AB12" i="1"/>
  <c r="Z12" i="1"/>
  <c r="Z11" i="1" s="1"/>
  <c r="X12" i="1"/>
  <c r="X11" i="1" s="1"/>
  <c r="V12" i="1"/>
  <c r="V11" i="1" s="1"/>
  <c r="T12" i="1"/>
  <c r="R12" i="1"/>
  <c r="R11" i="1" s="1"/>
  <c r="P12" i="1"/>
  <c r="DQ11" i="1"/>
  <c r="DO11" i="1"/>
  <c r="DL11" i="1"/>
  <c r="DK11" i="1"/>
  <c r="DI11" i="1"/>
  <c r="DG11" i="1"/>
  <c r="DE11" i="1"/>
  <c r="DD11" i="1"/>
  <c r="DC11" i="1"/>
  <c r="DA11" i="1"/>
  <c r="CY11" i="1"/>
  <c r="CW11" i="1"/>
  <c r="CV11" i="1"/>
  <c r="CU11" i="1"/>
  <c r="CS11" i="1"/>
  <c r="CQ11" i="1"/>
  <c r="CO11" i="1"/>
  <c r="CN11" i="1"/>
  <c r="CM11" i="1"/>
  <c r="CL11" i="1"/>
  <c r="CK11" i="1"/>
  <c r="CI11" i="1"/>
  <c r="CG11" i="1"/>
  <c r="CF11" i="1"/>
  <c r="CE11" i="1"/>
  <c r="CC11" i="1"/>
  <c r="CA11" i="1"/>
  <c r="BY11" i="1"/>
  <c r="BX11" i="1"/>
  <c r="BW11" i="1"/>
  <c r="BU11" i="1"/>
  <c r="BS11" i="1"/>
  <c r="BQ11" i="1"/>
  <c r="BP11" i="1"/>
  <c r="BO11" i="1"/>
  <c r="BM11" i="1"/>
  <c r="BK11" i="1"/>
  <c r="BI11" i="1"/>
  <c r="BH11" i="1"/>
  <c r="BE11" i="1"/>
  <c r="BC11" i="1"/>
  <c r="BA11" i="1"/>
  <c r="AZ11" i="1"/>
  <c r="AY11" i="1"/>
  <c r="AW11" i="1"/>
  <c r="AU11" i="1"/>
  <c r="AS11" i="1"/>
  <c r="AR11" i="1"/>
  <c r="AQ11" i="1"/>
  <c r="AO11" i="1"/>
  <c r="AM11" i="1"/>
  <c r="AK11" i="1"/>
  <c r="AJ11" i="1"/>
  <c r="AI11" i="1"/>
  <c r="AG11" i="1"/>
  <c r="AE11" i="1"/>
  <c r="AC11" i="1"/>
  <c r="AB11" i="1"/>
  <c r="AA11" i="1"/>
  <c r="Y11" i="1"/>
  <c r="W11" i="1"/>
  <c r="U11" i="1"/>
  <c r="T11" i="1"/>
  <c r="Q11" i="1"/>
  <c r="O11" i="1"/>
  <c r="DQ16" i="1" l="1"/>
  <c r="DQ13" i="1" s="1"/>
  <c r="AE13" i="1"/>
  <c r="DQ252" i="1"/>
  <c r="DQ42" i="1"/>
  <c r="DQ27" i="1"/>
  <c r="DR12" i="1"/>
  <c r="DR11" i="1" s="1"/>
  <c r="BA36" i="1"/>
  <c r="BA380" i="1" s="1"/>
  <c r="DQ246" i="1"/>
  <c r="DQ52" i="1"/>
  <c r="DQ71" i="1"/>
  <c r="DQ101" i="1"/>
  <c r="DQ143" i="1"/>
  <c r="P11" i="1"/>
  <c r="DQ211" i="1"/>
  <c r="DQ321" i="1"/>
  <c r="DQ329" i="1"/>
  <c r="DQ30" i="1"/>
  <c r="DQ89" i="1"/>
  <c r="DQ118" i="1"/>
  <c r="DQ302" i="1"/>
  <c r="DL14" i="1"/>
  <c r="DD14" i="1"/>
  <c r="CV14" i="1"/>
  <c r="CN14" i="1"/>
  <c r="CF14" i="1"/>
  <c r="BX14" i="1"/>
  <c r="BP14" i="1"/>
  <c r="BH14" i="1"/>
  <c r="AZ14" i="1"/>
  <c r="AR14" i="1"/>
  <c r="AJ14" i="1"/>
  <c r="AB14" i="1"/>
  <c r="T14" i="1"/>
  <c r="D15" i="1"/>
  <c r="DJ14" i="1"/>
  <c r="DB14" i="1"/>
  <c r="CT14" i="1"/>
  <c r="CL14" i="1"/>
  <c r="CD14" i="1"/>
  <c r="BV14" i="1"/>
  <c r="BN14" i="1"/>
  <c r="BF14" i="1"/>
  <c r="AX14" i="1"/>
  <c r="AP14" i="1"/>
  <c r="AH14" i="1"/>
  <c r="Z14" i="1"/>
  <c r="R14" i="1"/>
  <c r="DP14" i="1"/>
  <c r="DH14" i="1"/>
  <c r="CZ14" i="1"/>
  <c r="CR14" i="1"/>
  <c r="CJ14" i="1"/>
  <c r="CB14" i="1"/>
  <c r="BT14" i="1"/>
  <c r="BL14" i="1"/>
  <c r="BD14" i="1"/>
  <c r="AV14" i="1"/>
  <c r="AN14" i="1"/>
  <c r="AF14" i="1"/>
  <c r="X14" i="1"/>
  <c r="P14" i="1"/>
  <c r="DN14" i="1"/>
  <c r="DF14" i="1"/>
  <c r="CX14" i="1"/>
  <c r="CP14" i="1"/>
  <c r="CH14" i="1"/>
  <c r="BZ14" i="1"/>
  <c r="BR14" i="1"/>
  <c r="BJ14" i="1"/>
  <c r="BB14" i="1"/>
  <c r="AT14" i="1"/>
  <c r="AL14" i="1"/>
  <c r="AD14" i="1"/>
  <c r="V14" i="1"/>
  <c r="DQ36" i="1"/>
  <c r="AC380" i="1"/>
  <c r="AC363" i="1"/>
  <c r="AC373" i="1" s="1"/>
  <c r="AS380" i="1"/>
  <c r="AS363" i="1"/>
  <c r="AS373" i="1" s="1"/>
  <c r="BE380" i="1"/>
  <c r="BE363" i="1"/>
  <c r="BE373" i="1" s="1"/>
  <c r="DO380" i="1"/>
  <c r="DO363" i="1"/>
  <c r="DO373" i="1" s="1"/>
  <c r="DM380" i="1"/>
  <c r="DM363" i="1"/>
  <c r="DM373" i="1" s="1"/>
  <c r="DQ46" i="1"/>
  <c r="BK76" i="1"/>
  <c r="BK380" i="1" s="1"/>
  <c r="DQ86" i="1"/>
  <c r="DQ97" i="1"/>
  <c r="AK380" i="1"/>
  <c r="AK363" i="1"/>
  <c r="AK373" i="1" s="1"/>
  <c r="AW380" i="1"/>
  <c r="AW363" i="1"/>
  <c r="AW373" i="1" s="1"/>
  <c r="Q380" i="1"/>
  <c r="Q363" i="1"/>
  <c r="BO380" i="1"/>
  <c r="BO363" i="1"/>
  <c r="BO373" i="1" s="1"/>
  <c r="BS380" i="1"/>
  <c r="BS363" i="1"/>
  <c r="BS373" i="1" s="1"/>
  <c r="BW380" i="1"/>
  <c r="BW363" i="1"/>
  <c r="BW373" i="1" s="1"/>
  <c r="CA380" i="1"/>
  <c r="CA363" i="1"/>
  <c r="CA373" i="1" s="1"/>
  <c r="CE380" i="1"/>
  <c r="CE363" i="1"/>
  <c r="CE373" i="1" s="1"/>
  <c r="CI380" i="1"/>
  <c r="CI363" i="1"/>
  <c r="CI373" i="1" s="1"/>
  <c r="CM380" i="1"/>
  <c r="CM363" i="1"/>
  <c r="CM373" i="1" s="1"/>
  <c r="CQ380" i="1"/>
  <c r="CQ363" i="1"/>
  <c r="CQ373" i="1" s="1"/>
  <c r="CU380" i="1"/>
  <c r="CY380" i="1"/>
  <c r="CY363" i="1"/>
  <c r="CY373" i="1" s="1"/>
  <c r="DC380" i="1"/>
  <c r="DC363" i="1"/>
  <c r="DC373" i="1" s="1"/>
  <c r="DG380" i="1"/>
  <c r="DG363" i="1"/>
  <c r="DG373" i="1" s="1"/>
  <c r="DK380" i="1"/>
  <c r="DK363" i="1"/>
  <c r="DK373" i="1" s="1"/>
  <c r="Y380" i="1"/>
  <c r="Y363" i="1"/>
  <c r="Y373" i="1" s="1"/>
  <c r="AO380" i="1"/>
  <c r="AO363" i="1"/>
  <c r="AO373" i="1" s="1"/>
  <c r="W380" i="1"/>
  <c r="W363" i="1"/>
  <c r="W373" i="1" s="1"/>
  <c r="AA380" i="1"/>
  <c r="AA363" i="1"/>
  <c r="AA373" i="1" s="1"/>
  <c r="AE380" i="1"/>
  <c r="AE363" i="1"/>
  <c r="AE373" i="1" s="1"/>
  <c r="AI380" i="1"/>
  <c r="AI363" i="1"/>
  <c r="AI373" i="1" s="1"/>
  <c r="AM380" i="1"/>
  <c r="AM363" i="1"/>
  <c r="AM373" i="1" s="1"/>
  <c r="AQ380" i="1"/>
  <c r="AQ363" i="1"/>
  <c r="AQ373" i="1" s="1"/>
  <c r="AU380" i="1"/>
  <c r="AU363" i="1"/>
  <c r="AU373" i="1" s="1"/>
  <c r="AY380" i="1"/>
  <c r="AY363" i="1"/>
  <c r="AY373" i="1" s="1"/>
  <c r="BC380" i="1"/>
  <c r="BC363" i="1"/>
  <c r="BC373" i="1" s="1"/>
  <c r="U380" i="1"/>
  <c r="U363" i="1"/>
  <c r="U373" i="1" s="1"/>
  <c r="AG380" i="1"/>
  <c r="AG363" i="1"/>
  <c r="AG373" i="1" s="1"/>
  <c r="O380" i="1"/>
  <c r="O363" i="1"/>
  <c r="BI380" i="1"/>
  <c r="BI363" i="1"/>
  <c r="BI373" i="1" s="1"/>
  <c r="BM380" i="1"/>
  <c r="BM363" i="1"/>
  <c r="BM373" i="1" s="1"/>
  <c r="BQ380" i="1"/>
  <c r="BQ363" i="1"/>
  <c r="BQ373" i="1" s="1"/>
  <c r="BU380" i="1"/>
  <c r="BU363" i="1"/>
  <c r="BU373" i="1" s="1"/>
  <c r="BY380" i="1"/>
  <c r="BY363" i="1"/>
  <c r="BY373" i="1" s="1"/>
  <c r="CC380" i="1"/>
  <c r="CC363" i="1"/>
  <c r="CC373" i="1" s="1"/>
  <c r="CG380" i="1"/>
  <c r="CG363" i="1"/>
  <c r="CG373" i="1" s="1"/>
  <c r="CK380" i="1"/>
  <c r="CK363" i="1"/>
  <c r="CK373" i="1" s="1"/>
  <c r="CO380" i="1"/>
  <c r="CO363" i="1"/>
  <c r="CO373" i="1" s="1"/>
  <c r="CS380" i="1"/>
  <c r="CS363" i="1"/>
  <c r="CS373" i="1" s="1"/>
  <c r="CW380" i="1"/>
  <c r="CW363" i="1"/>
  <c r="CW373" i="1" s="1"/>
  <c r="DA380" i="1"/>
  <c r="DA363" i="1"/>
  <c r="DA373" i="1" s="1"/>
  <c r="DE380" i="1"/>
  <c r="DE363" i="1"/>
  <c r="DE373" i="1" s="1"/>
  <c r="DI380" i="1"/>
  <c r="DI363" i="1"/>
  <c r="DI373" i="1" s="1"/>
  <c r="DQ48" i="1"/>
  <c r="DQ63" i="1"/>
  <c r="DQ139" i="1"/>
  <c r="DQ131" i="1"/>
  <c r="BK190" i="1"/>
  <c r="DQ192" i="1"/>
  <c r="DQ204" i="1"/>
  <c r="S391" i="1"/>
  <c r="DQ216" i="1"/>
  <c r="DQ179" i="1"/>
  <c r="DQ199" i="1"/>
  <c r="DQ194" i="1"/>
  <c r="DQ231" i="1"/>
  <c r="DQ266" i="1"/>
  <c r="CU379" i="1"/>
  <c r="CU282" i="1"/>
  <c r="CU363" i="1" s="1"/>
  <c r="CU373" i="1" s="1"/>
  <c r="DQ282" i="1"/>
  <c r="DQ335" i="1"/>
  <c r="DQ345" i="1"/>
  <c r="DQ353" i="1"/>
  <c r="S383" i="1"/>
  <c r="S386" i="1" s="1"/>
  <c r="S388" i="1" s="1"/>
  <c r="BG383" i="1"/>
  <c r="BG386" i="1" s="1"/>
  <c r="BG388" i="1" s="1"/>
  <c r="BA363" i="1" l="1"/>
  <c r="BA373" i="1" s="1"/>
  <c r="Q373" i="1"/>
  <c r="BK363" i="1"/>
  <c r="BK373" i="1" s="1"/>
  <c r="CU391" i="1"/>
  <c r="BK383" i="1"/>
  <c r="BK381" i="1"/>
  <c r="BK382" i="1" s="1"/>
  <c r="BK386" i="1" s="1"/>
  <c r="BK388" i="1" s="1"/>
  <c r="BK391" i="1"/>
  <c r="CW383" i="1"/>
  <c r="CW381" i="1"/>
  <c r="CW382" i="1" s="1"/>
  <c r="CG381" i="1"/>
  <c r="CG382" i="1" s="1"/>
  <c r="CG383" i="1"/>
  <c r="BQ381" i="1"/>
  <c r="BQ382" i="1" s="1"/>
  <c r="BQ383" i="1"/>
  <c r="DI391" i="1"/>
  <c r="DA391" i="1"/>
  <c r="CS391" i="1"/>
  <c r="CK391" i="1"/>
  <c r="CC391" i="1"/>
  <c r="BU391" i="1"/>
  <c r="BM391" i="1"/>
  <c r="AG391" i="1"/>
  <c r="BC391" i="1"/>
  <c r="AU391" i="1"/>
  <c r="AM391" i="1"/>
  <c r="AE391" i="1"/>
  <c r="W391" i="1"/>
  <c r="BA381" i="1"/>
  <c r="BA382" i="1" s="1"/>
  <c r="BA383" i="1"/>
  <c r="Y383" i="1"/>
  <c r="Y381" i="1"/>
  <c r="Y382" i="1" s="1"/>
  <c r="Y386" i="1" s="1"/>
  <c r="Y388" i="1" s="1"/>
  <c r="DG383" i="1"/>
  <c r="DG381" i="1"/>
  <c r="DG382" i="1" s="1"/>
  <c r="DG386" i="1" s="1"/>
  <c r="CY383" i="1"/>
  <c r="CY381" i="1"/>
  <c r="CY382" i="1" s="1"/>
  <c r="CY386" i="1" s="1"/>
  <c r="CY388" i="1" s="1"/>
  <c r="CQ383" i="1"/>
  <c r="CQ381" i="1"/>
  <c r="CQ382" i="1" s="1"/>
  <c r="CQ386" i="1" s="1"/>
  <c r="CQ388" i="1" s="1"/>
  <c r="CI383" i="1"/>
  <c r="CI381" i="1"/>
  <c r="CI382" i="1" s="1"/>
  <c r="CI386" i="1" s="1"/>
  <c r="CI388" i="1" s="1"/>
  <c r="CA383" i="1"/>
  <c r="CA381" i="1"/>
  <c r="CA382" i="1" s="1"/>
  <c r="CA386" i="1" s="1"/>
  <c r="CA388" i="1" s="1"/>
  <c r="BS383" i="1"/>
  <c r="BS381" i="1"/>
  <c r="BS382" i="1" s="1"/>
  <c r="BS386" i="1" s="1"/>
  <c r="BS388" i="1" s="1"/>
  <c r="Q383" i="1"/>
  <c r="Q381" i="1"/>
  <c r="Q382" i="1" s="1"/>
  <c r="Q386" i="1" s="1"/>
  <c r="Q388" i="1" s="1"/>
  <c r="AW383" i="1"/>
  <c r="AW381" i="1"/>
  <c r="AW382" i="1" s="1"/>
  <c r="AW386" i="1" s="1"/>
  <c r="AW388" i="1" s="1"/>
  <c r="DO391" i="1"/>
  <c r="AS391" i="1"/>
  <c r="DI383" i="1"/>
  <c r="DI381" i="1"/>
  <c r="DI382" i="1" s="1"/>
  <c r="CS383" i="1"/>
  <c r="CS381" i="1"/>
  <c r="CS382" i="1" s="1"/>
  <c r="CK383" i="1"/>
  <c r="CK381" i="1"/>
  <c r="CK382" i="1" s="1"/>
  <c r="CC383" i="1"/>
  <c r="CC381" i="1"/>
  <c r="CC382" i="1" s="1"/>
  <c r="BU383" i="1"/>
  <c r="BU381" i="1"/>
  <c r="BU382" i="1" s="1"/>
  <c r="BM383" i="1"/>
  <c r="BM381" i="1"/>
  <c r="BM382" i="1" s="1"/>
  <c r="AG383" i="1"/>
  <c r="AG381" i="1"/>
  <c r="AG382" i="1" s="1"/>
  <c r="BC383" i="1"/>
  <c r="BC381" i="1"/>
  <c r="BC382" i="1" s="1"/>
  <c r="AU383" i="1"/>
  <c r="AU381" i="1"/>
  <c r="AU382" i="1" s="1"/>
  <c r="AM383" i="1"/>
  <c r="AM381" i="1"/>
  <c r="AM382" i="1" s="1"/>
  <c r="AE383" i="1"/>
  <c r="AE381" i="1"/>
  <c r="AE382" i="1" s="1"/>
  <c r="W383" i="1"/>
  <c r="W381" i="1"/>
  <c r="W382" i="1" s="1"/>
  <c r="AO391" i="1"/>
  <c r="DK391" i="1"/>
  <c r="DC391" i="1"/>
  <c r="CM391" i="1"/>
  <c r="CE391" i="1"/>
  <c r="BW391" i="1"/>
  <c r="BO391" i="1"/>
  <c r="AK391" i="1"/>
  <c r="DO383" i="1"/>
  <c r="DO381" i="1"/>
  <c r="DO382" i="1" s="1"/>
  <c r="AS381" i="1"/>
  <c r="AS382" i="1" s="1"/>
  <c r="AS383" i="1"/>
  <c r="DQ76" i="1"/>
  <c r="DA383" i="1"/>
  <c r="DA381" i="1"/>
  <c r="DA382" i="1" s="1"/>
  <c r="DE391" i="1"/>
  <c r="CW391" i="1"/>
  <c r="CO391" i="1"/>
  <c r="CG391" i="1"/>
  <c r="BY391" i="1"/>
  <c r="BQ391" i="1"/>
  <c r="BI391" i="1"/>
  <c r="O391" i="1"/>
  <c r="O373" i="1"/>
  <c r="U391" i="1"/>
  <c r="AY391" i="1"/>
  <c r="AQ391" i="1"/>
  <c r="AI391" i="1"/>
  <c r="AA391" i="1"/>
  <c r="AO383" i="1"/>
  <c r="AO381" i="1"/>
  <c r="AO382" i="1" s="1"/>
  <c r="DK381" i="1"/>
  <c r="DK382" i="1" s="1"/>
  <c r="DK383" i="1"/>
  <c r="DC383" i="1"/>
  <c r="DC381" i="1"/>
  <c r="DC382" i="1" s="1"/>
  <c r="CU381" i="1"/>
  <c r="CU382" i="1" s="1"/>
  <c r="CU383" i="1"/>
  <c r="CM381" i="1"/>
  <c r="CM382" i="1" s="1"/>
  <c r="CM383" i="1"/>
  <c r="CE381" i="1"/>
  <c r="CE382" i="1" s="1"/>
  <c r="CE383" i="1"/>
  <c r="BW381" i="1"/>
  <c r="BW382" i="1" s="1"/>
  <c r="BW383" i="1"/>
  <c r="BO381" i="1"/>
  <c r="BO382" i="1" s="1"/>
  <c r="BO383" i="1"/>
  <c r="AK381" i="1"/>
  <c r="AK382" i="1" s="1"/>
  <c r="AK383" i="1"/>
  <c r="DM391" i="1"/>
  <c r="BE391" i="1"/>
  <c r="AC391" i="1"/>
  <c r="DP15" i="1"/>
  <c r="DH15" i="1"/>
  <c r="CZ15" i="1"/>
  <c r="CR15" i="1"/>
  <c r="CJ15" i="1"/>
  <c r="CB15" i="1"/>
  <c r="BT15" i="1"/>
  <c r="BL15" i="1"/>
  <c r="BD15" i="1"/>
  <c r="AV15" i="1"/>
  <c r="AN15" i="1"/>
  <c r="AF15" i="1"/>
  <c r="X15" i="1"/>
  <c r="P15" i="1"/>
  <c r="DN15" i="1"/>
  <c r="DF15" i="1"/>
  <c r="CX15" i="1"/>
  <c r="CP15" i="1"/>
  <c r="CH15" i="1"/>
  <c r="BZ15" i="1"/>
  <c r="BR15" i="1"/>
  <c r="BJ15" i="1"/>
  <c r="BB15" i="1"/>
  <c r="AT15" i="1"/>
  <c r="AL15" i="1"/>
  <c r="AD15" i="1"/>
  <c r="V15" i="1"/>
  <c r="DL15" i="1"/>
  <c r="DD15" i="1"/>
  <c r="CV15" i="1"/>
  <c r="CN15" i="1"/>
  <c r="CF15" i="1"/>
  <c r="BX15" i="1"/>
  <c r="BP15" i="1"/>
  <c r="BH15" i="1"/>
  <c r="AZ15" i="1"/>
  <c r="AR15" i="1"/>
  <c r="AJ15" i="1"/>
  <c r="AB15" i="1"/>
  <c r="T15" i="1"/>
  <c r="D16" i="1"/>
  <c r="DJ15" i="1"/>
  <c r="DB15" i="1"/>
  <c r="CT15" i="1"/>
  <c r="CL15" i="1"/>
  <c r="CD15" i="1"/>
  <c r="BV15" i="1"/>
  <c r="BN15" i="1"/>
  <c r="BF15" i="1"/>
  <c r="AX15" i="1"/>
  <c r="AP15" i="1"/>
  <c r="AH15" i="1"/>
  <c r="Z15" i="1"/>
  <c r="R15" i="1"/>
  <c r="DQ190" i="1"/>
  <c r="DE383" i="1"/>
  <c r="DE381" i="1"/>
  <c r="DE382" i="1" s="1"/>
  <c r="CO381" i="1"/>
  <c r="CO382" i="1" s="1"/>
  <c r="CO383" i="1"/>
  <c r="BY381" i="1"/>
  <c r="BY382" i="1" s="1"/>
  <c r="BY383" i="1"/>
  <c r="BI381" i="1"/>
  <c r="BI382" i="1" s="1"/>
  <c r="BI383" i="1"/>
  <c r="O383" i="1"/>
  <c r="O381" i="1"/>
  <c r="O382" i="1" s="1"/>
  <c r="U381" i="1"/>
  <c r="U382" i="1" s="1"/>
  <c r="U383" i="1"/>
  <c r="AY381" i="1"/>
  <c r="AY382" i="1" s="1"/>
  <c r="AY383" i="1"/>
  <c r="AQ381" i="1"/>
  <c r="AQ382" i="1" s="1"/>
  <c r="AQ383" i="1"/>
  <c r="AI381" i="1"/>
  <c r="AI382" i="1" s="1"/>
  <c r="AI383" i="1"/>
  <c r="AA381" i="1"/>
  <c r="AA382" i="1" s="1"/>
  <c r="AA383" i="1"/>
  <c r="BA391" i="1"/>
  <c r="Y391" i="1"/>
  <c r="DG391" i="1"/>
  <c r="DG388" i="1"/>
  <c r="CY391" i="1"/>
  <c r="CQ391" i="1"/>
  <c r="CI391" i="1"/>
  <c r="CA391" i="1"/>
  <c r="BS391" i="1"/>
  <c r="Q391" i="1"/>
  <c r="AW391" i="1"/>
  <c r="DM383" i="1"/>
  <c r="DM381" i="1"/>
  <c r="DM382" i="1" s="1"/>
  <c r="BE383" i="1"/>
  <c r="BE381" i="1"/>
  <c r="BE382" i="1" s="1"/>
  <c r="AC381" i="1"/>
  <c r="AC382" i="1" s="1"/>
  <c r="AC383" i="1"/>
  <c r="DR14" i="1"/>
  <c r="CW386" i="1" l="1"/>
  <c r="CW388" i="1" s="1"/>
  <c r="O386" i="1"/>
  <c r="O388" i="1" s="1"/>
  <c r="DE386" i="1"/>
  <c r="DE388" i="1" s="1"/>
  <c r="AS386" i="1"/>
  <c r="AS388" i="1" s="1"/>
  <c r="AK386" i="1"/>
  <c r="AK388" i="1" s="1"/>
  <c r="BW386" i="1"/>
  <c r="BW388" i="1" s="1"/>
  <c r="CM386" i="1"/>
  <c r="CM388" i="1" s="1"/>
  <c r="BE386" i="1"/>
  <c r="BE388" i="1" s="1"/>
  <c r="AA386" i="1"/>
  <c r="AA388" i="1" s="1"/>
  <c r="AQ386" i="1"/>
  <c r="AQ388" i="1" s="1"/>
  <c r="U386" i="1"/>
  <c r="U388" i="1" s="1"/>
  <c r="BI386" i="1"/>
  <c r="BI388" i="1" s="1"/>
  <c r="CO386" i="1"/>
  <c r="CO388" i="1" s="1"/>
  <c r="AO386" i="1"/>
  <c r="AO388" i="1" s="1"/>
  <c r="W386" i="1"/>
  <c r="W388" i="1" s="1"/>
  <c r="AM386" i="1"/>
  <c r="AM388" i="1" s="1"/>
  <c r="CG386" i="1"/>
  <c r="CG388" i="1" s="1"/>
  <c r="BO386" i="1"/>
  <c r="BO388" i="1" s="1"/>
  <c r="CE386" i="1"/>
  <c r="CE388" i="1" s="1"/>
  <c r="CU386" i="1"/>
  <c r="CU388" i="1" s="1"/>
  <c r="DK386" i="1"/>
  <c r="DK388" i="1" s="1"/>
  <c r="DQ363" i="1"/>
  <c r="AE386" i="1"/>
  <c r="AE388" i="1" s="1"/>
  <c r="AU386" i="1"/>
  <c r="AU388" i="1" s="1"/>
  <c r="AG386" i="1"/>
  <c r="AG388" i="1" s="1"/>
  <c r="BU386" i="1"/>
  <c r="BU388" i="1" s="1"/>
  <c r="CK386" i="1"/>
  <c r="CK388" i="1" s="1"/>
  <c r="DI386" i="1"/>
  <c r="DI388" i="1" s="1"/>
  <c r="DM386" i="1"/>
  <c r="DM388" i="1" s="1"/>
  <c r="DA386" i="1"/>
  <c r="DA388" i="1" s="1"/>
  <c r="BC386" i="1"/>
  <c r="BC388" i="1" s="1"/>
  <c r="BM386" i="1"/>
  <c r="BM388" i="1" s="1"/>
  <c r="CC386" i="1"/>
  <c r="CC388" i="1" s="1"/>
  <c r="CS386" i="1"/>
  <c r="CS388" i="1" s="1"/>
  <c r="AC386" i="1"/>
  <c r="AC388" i="1" s="1"/>
  <c r="AI386" i="1"/>
  <c r="AI388" i="1" s="1"/>
  <c r="BY386" i="1"/>
  <c r="BY388" i="1" s="1"/>
  <c r="D17" i="1"/>
  <c r="DJ16" i="1"/>
  <c r="DB16" i="1"/>
  <c r="CT16" i="1"/>
  <c r="CL16" i="1"/>
  <c r="CD16" i="1"/>
  <c r="BV16" i="1"/>
  <c r="BN16" i="1"/>
  <c r="BF16" i="1"/>
  <c r="AX16" i="1"/>
  <c r="AP16" i="1"/>
  <c r="AH16" i="1"/>
  <c r="AB16" i="1"/>
  <c r="T16" i="1"/>
  <c r="DP16" i="1"/>
  <c r="DH16" i="1"/>
  <c r="CZ16" i="1"/>
  <c r="CR16" i="1"/>
  <c r="CJ16" i="1"/>
  <c r="CB16" i="1"/>
  <c r="BT16" i="1"/>
  <c r="BL16" i="1"/>
  <c r="BD16" i="1"/>
  <c r="AV16" i="1"/>
  <c r="AN16" i="1"/>
  <c r="AF16" i="1"/>
  <c r="Z16" i="1"/>
  <c r="R16" i="1"/>
  <c r="DN16" i="1"/>
  <c r="DF16" i="1"/>
  <c r="CX16" i="1"/>
  <c r="CP16" i="1"/>
  <c r="CH16" i="1"/>
  <c r="BZ16" i="1"/>
  <c r="BR16" i="1"/>
  <c r="BJ16" i="1"/>
  <c r="BB16" i="1"/>
  <c r="AT16" i="1"/>
  <c r="AL16" i="1"/>
  <c r="X16" i="1"/>
  <c r="P16" i="1"/>
  <c r="DL16" i="1"/>
  <c r="DD16" i="1"/>
  <c r="CV16" i="1"/>
  <c r="CN16" i="1"/>
  <c r="CF16" i="1"/>
  <c r="BX16" i="1"/>
  <c r="BP16" i="1"/>
  <c r="BH16" i="1"/>
  <c r="AZ16" i="1"/>
  <c r="AR16" i="1"/>
  <c r="AJ16" i="1"/>
  <c r="AD16" i="1"/>
  <c r="V16" i="1"/>
  <c r="DC386" i="1"/>
  <c r="DC388" i="1" s="1"/>
  <c r="DO386" i="1"/>
  <c r="DO388" i="1" s="1"/>
  <c r="BA386" i="1"/>
  <c r="BA388" i="1" s="1"/>
  <c r="BQ386" i="1"/>
  <c r="BQ388" i="1" s="1"/>
  <c r="AY386" i="1"/>
  <c r="AY388" i="1" s="1"/>
  <c r="DR15" i="1"/>
  <c r="DQ391" i="1" l="1"/>
  <c r="DQ373" i="1"/>
  <c r="DR16" i="1"/>
  <c r="DL17" i="1"/>
  <c r="DD17" i="1"/>
  <c r="CV17" i="1"/>
  <c r="CN17" i="1"/>
  <c r="CF17" i="1"/>
  <c r="BX17" i="1"/>
  <c r="BP17" i="1"/>
  <c r="BH17" i="1"/>
  <c r="AZ17" i="1"/>
  <c r="AR17" i="1"/>
  <c r="AJ17" i="1"/>
  <c r="AD17" i="1"/>
  <c r="V17" i="1"/>
  <c r="D18" i="1"/>
  <c r="DJ17" i="1"/>
  <c r="DB17" i="1"/>
  <c r="CT17" i="1"/>
  <c r="CL17" i="1"/>
  <c r="CD17" i="1"/>
  <c r="BV17" i="1"/>
  <c r="BN17" i="1"/>
  <c r="BF17" i="1"/>
  <c r="AX17" i="1"/>
  <c r="AP17" i="1"/>
  <c r="AH17" i="1"/>
  <c r="AB17" i="1"/>
  <c r="T17" i="1"/>
  <c r="DP17" i="1"/>
  <c r="DH17" i="1"/>
  <c r="CZ17" i="1"/>
  <c r="CR17" i="1"/>
  <c r="CJ17" i="1"/>
  <c r="CB17" i="1"/>
  <c r="BT17" i="1"/>
  <c r="BL17" i="1"/>
  <c r="BD17" i="1"/>
  <c r="AV17" i="1"/>
  <c r="AN17" i="1"/>
  <c r="Z17" i="1"/>
  <c r="R17" i="1"/>
  <c r="DN17" i="1"/>
  <c r="DF17" i="1"/>
  <c r="CX17" i="1"/>
  <c r="CP17" i="1"/>
  <c r="CH17" i="1"/>
  <c r="BZ17" i="1"/>
  <c r="BR17" i="1"/>
  <c r="BJ17" i="1"/>
  <c r="BB17" i="1"/>
  <c r="AT17" i="1"/>
  <c r="AL17" i="1"/>
  <c r="X17" i="1"/>
  <c r="P17" i="1"/>
  <c r="AF17" i="1"/>
  <c r="DR17" i="1" l="1"/>
  <c r="DP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N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D19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DR18" i="1" l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D20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DP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N19" i="1"/>
  <c r="DF19" i="1"/>
  <c r="CX19" i="1"/>
  <c r="CP19" i="1"/>
  <c r="CH19" i="1"/>
  <c r="BZ19" i="1"/>
  <c r="BR19" i="1"/>
  <c r="BJ19" i="1"/>
  <c r="BB19" i="1"/>
  <c r="AT19" i="1"/>
  <c r="AL19" i="1"/>
  <c r="AD19" i="1"/>
  <c r="V19" i="1"/>
  <c r="DP20" i="1" l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N20" i="1"/>
  <c r="DF20" i="1"/>
  <c r="CX20" i="1"/>
  <c r="CP20" i="1"/>
  <c r="CH20" i="1"/>
  <c r="BZ20" i="1"/>
  <c r="BR20" i="1"/>
  <c r="BJ20" i="1"/>
  <c r="BB20" i="1"/>
  <c r="AT20" i="1"/>
  <c r="AL20" i="1"/>
  <c r="AD20" i="1"/>
  <c r="V20" i="1"/>
  <c r="DL20" i="1"/>
  <c r="DD20" i="1"/>
  <c r="CV20" i="1"/>
  <c r="CN20" i="1"/>
  <c r="CF20" i="1"/>
  <c r="BX20" i="1"/>
  <c r="BP20" i="1"/>
  <c r="BH20" i="1"/>
  <c r="AZ20" i="1"/>
  <c r="AR20" i="1"/>
  <c r="AJ20" i="1"/>
  <c r="AB20" i="1"/>
  <c r="T20" i="1"/>
  <c r="D21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DR19" i="1"/>
  <c r="DR20" i="1" l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D22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P21" i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N21" i="1"/>
  <c r="DF21" i="1"/>
  <c r="CX21" i="1"/>
  <c r="CP21" i="1"/>
  <c r="CH21" i="1"/>
  <c r="BZ21" i="1"/>
  <c r="BR21" i="1"/>
  <c r="BJ21" i="1"/>
  <c r="BB21" i="1"/>
  <c r="AT21" i="1"/>
  <c r="AL21" i="1"/>
  <c r="AD21" i="1"/>
  <c r="V21" i="1"/>
  <c r="DR21" i="1" l="1"/>
  <c r="DP22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N22" i="1"/>
  <c r="DF22" i="1"/>
  <c r="CX22" i="1"/>
  <c r="CP22" i="1"/>
  <c r="CH22" i="1"/>
  <c r="BZ22" i="1"/>
  <c r="BR22" i="1"/>
  <c r="BJ22" i="1"/>
  <c r="BB22" i="1"/>
  <c r="AT22" i="1"/>
  <c r="AL22" i="1"/>
  <c r="AD22" i="1"/>
  <c r="V22" i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D23" i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R22" i="1" l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D24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P23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N23" i="1"/>
  <c r="DF23" i="1"/>
  <c r="CX23" i="1"/>
  <c r="CP23" i="1"/>
  <c r="CH23" i="1"/>
  <c r="BZ23" i="1"/>
  <c r="BR23" i="1"/>
  <c r="BJ23" i="1"/>
  <c r="BB23" i="1"/>
  <c r="AT23" i="1"/>
  <c r="AL23" i="1"/>
  <c r="AD23" i="1"/>
  <c r="V23" i="1"/>
  <c r="DP24" i="1" l="1"/>
  <c r="DH24" i="1"/>
  <c r="CZ24" i="1"/>
  <c r="CR24" i="1"/>
  <c r="CJ24" i="1"/>
  <c r="CB24" i="1"/>
  <c r="BT24" i="1"/>
  <c r="BL24" i="1"/>
  <c r="BD24" i="1"/>
  <c r="AV24" i="1"/>
  <c r="AN24" i="1"/>
  <c r="AF24" i="1"/>
  <c r="X24" i="1"/>
  <c r="P24" i="1"/>
  <c r="DN24" i="1"/>
  <c r="DF24" i="1"/>
  <c r="CX24" i="1"/>
  <c r="CP24" i="1"/>
  <c r="CH24" i="1"/>
  <c r="BZ24" i="1"/>
  <c r="BR24" i="1"/>
  <c r="BJ24" i="1"/>
  <c r="BB24" i="1"/>
  <c r="AT24" i="1"/>
  <c r="AL24" i="1"/>
  <c r="AD24" i="1"/>
  <c r="V24" i="1"/>
  <c r="DL24" i="1"/>
  <c r="DD24" i="1"/>
  <c r="CV24" i="1"/>
  <c r="CN24" i="1"/>
  <c r="CF24" i="1"/>
  <c r="BX24" i="1"/>
  <c r="BP24" i="1"/>
  <c r="BH24" i="1"/>
  <c r="AZ24" i="1"/>
  <c r="AR24" i="1"/>
  <c r="AJ24" i="1"/>
  <c r="AB24" i="1"/>
  <c r="T24" i="1"/>
  <c r="D25" i="1"/>
  <c r="DJ24" i="1"/>
  <c r="DB24" i="1"/>
  <c r="CT24" i="1"/>
  <c r="CL24" i="1"/>
  <c r="CD24" i="1"/>
  <c r="BV24" i="1"/>
  <c r="BN24" i="1"/>
  <c r="BF24" i="1"/>
  <c r="AX24" i="1"/>
  <c r="AP24" i="1"/>
  <c r="AH24" i="1"/>
  <c r="Z24" i="1"/>
  <c r="R24" i="1"/>
  <c r="DR23" i="1"/>
  <c r="DR24" i="1" l="1"/>
  <c r="DL25" i="1"/>
  <c r="DD25" i="1"/>
  <c r="CV25" i="1"/>
  <c r="CN25" i="1"/>
  <c r="CF25" i="1"/>
  <c r="BX25" i="1"/>
  <c r="BP25" i="1"/>
  <c r="BH25" i="1"/>
  <c r="AZ25" i="1"/>
  <c r="AR25" i="1"/>
  <c r="AJ25" i="1"/>
  <c r="AB25" i="1"/>
  <c r="T25" i="1"/>
  <c r="D26" i="1"/>
  <c r="DJ25" i="1"/>
  <c r="DB25" i="1"/>
  <c r="CT25" i="1"/>
  <c r="CL25" i="1"/>
  <c r="CD25" i="1"/>
  <c r="BV25" i="1"/>
  <c r="BN25" i="1"/>
  <c r="BF25" i="1"/>
  <c r="AX25" i="1"/>
  <c r="AP25" i="1"/>
  <c r="AH25" i="1"/>
  <c r="Z25" i="1"/>
  <c r="R25" i="1"/>
  <c r="DP25" i="1"/>
  <c r="DH25" i="1"/>
  <c r="CZ25" i="1"/>
  <c r="CR25" i="1"/>
  <c r="CJ25" i="1"/>
  <c r="CB25" i="1"/>
  <c r="BT25" i="1"/>
  <c r="BL25" i="1"/>
  <c r="BD25" i="1"/>
  <c r="AV25" i="1"/>
  <c r="AN25" i="1"/>
  <c r="AF25" i="1"/>
  <c r="X25" i="1"/>
  <c r="P25" i="1"/>
  <c r="DN25" i="1"/>
  <c r="DF25" i="1"/>
  <c r="CX25" i="1"/>
  <c r="CP25" i="1"/>
  <c r="CH25" i="1"/>
  <c r="BZ25" i="1"/>
  <c r="BR25" i="1"/>
  <c r="BJ25" i="1"/>
  <c r="BB25" i="1"/>
  <c r="AT25" i="1"/>
  <c r="AL25" i="1"/>
  <c r="AD25" i="1"/>
  <c r="V25" i="1"/>
  <c r="DP26" i="1" l="1"/>
  <c r="DP13" i="1" s="1"/>
  <c r="DH26" i="1"/>
  <c r="DH13" i="1" s="1"/>
  <c r="CZ26" i="1"/>
  <c r="CZ13" i="1" s="1"/>
  <c r="CR26" i="1"/>
  <c r="CR13" i="1" s="1"/>
  <c r="CJ26" i="1"/>
  <c r="CJ13" i="1" s="1"/>
  <c r="CB26" i="1"/>
  <c r="CB13" i="1" s="1"/>
  <c r="BT26" i="1"/>
  <c r="BT13" i="1" s="1"/>
  <c r="BL26" i="1"/>
  <c r="BL13" i="1" s="1"/>
  <c r="BD26" i="1"/>
  <c r="BD13" i="1" s="1"/>
  <c r="AV26" i="1"/>
  <c r="AV13" i="1" s="1"/>
  <c r="AN26" i="1"/>
  <c r="AN13" i="1" s="1"/>
  <c r="AF26" i="1"/>
  <c r="AF13" i="1" s="1"/>
  <c r="X26" i="1"/>
  <c r="X13" i="1" s="1"/>
  <c r="P26" i="1"/>
  <c r="P13" i="1" s="1"/>
  <c r="DN26" i="1"/>
  <c r="DN13" i="1" s="1"/>
  <c r="DF26" i="1"/>
  <c r="DF13" i="1" s="1"/>
  <c r="CX26" i="1"/>
  <c r="CX13" i="1" s="1"/>
  <c r="CP26" i="1"/>
  <c r="CP13" i="1" s="1"/>
  <c r="CH26" i="1"/>
  <c r="CH13" i="1" s="1"/>
  <c r="BZ26" i="1"/>
  <c r="BZ13" i="1" s="1"/>
  <c r="BR26" i="1"/>
  <c r="BR13" i="1" s="1"/>
  <c r="BJ26" i="1"/>
  <c r="BJ13" i="1" s="1"/>
  <c r="BB26" i="1"/>
  <c r="BB13" i="1" s="1"/>
  <c r="AT26" i="1"/>
  <c r="AT13" i="1" s="1"/>
  <c r="AL26" i="1"/>
  <c r="AL13" i="1" s="1"/>
  <c r="AD26" i="1"/>
  <c r="AD13" i="1" s="1"/>
  <c r="V26" i="1"/>
  <c r="V13" i="1" s="1"/>
  <c r="DL26" i="1"/>
  <c r="DL13" i="1" s="1"/>
  <c r="DD26" i="1"/>
  <c r="DD13" i="1" s="1"/>
  <c r="CV26" i="1"/>
  <c r="CV13" i="1" s="1"/>
  <c r="CN26" i="1"/>
  <c r="CN13" i="1" s="1"/>
  <c r="CF26" i="1"/>
  <c r="CF13" i="1" s="1"/>
  <c r="BX26" i="1"/>
  <c r="BX13" i="1" s="1"/>
  <c r="BP26" i="1"/>
  <c r="BP13" i="1" s="1"/>
  <c r="BH26" i="1"/>
  <c r="BH13" i="1" s="1"/>
  <c r="AZ26" i="1"/>
  <c r="AZ13" i="1" s="1"/>
  <c r="AR26" i="1"/>
  <c r="AR13" i="1" s="1"/>
  <c r="AJ26" i="1"/>
  <c r="AJ13" i="1" s="1"/>
  <c r="AB26" i="1"/>
  <c r="AB13" i="1" s="1"/>
  <c r="T26" i="1"/>
  <c r="T13" i="1" s="1"/>
  <c r="D27" i="1"/>
  <c r="D28" i="1" s="1"/>
  <c r="DJ26" i="1"/>
  <c r="DJ13" i="1" s="1"/>
  <c r="DB26" i="1"/>
  <c r="DB13" i="1" s="1"/>
  <c r="CT26" i="1"/>
  <c r="CT13" i="1" s="1"/>
  <c r="CL26" i="1"/>
  <c r="CL13" i="1" s="1"/>
  <c r="CD26" i="1"/>
  <c r="CD13" i="1" s="1"/>
  <c r="BV26" i="1"/>
  <c r="BV13" i="1" s="1"/>
  <c r="BN26" i="1"/>
  <c r="BN13" i="1" s="1"/>
  <c r="BF26" i="1"/>
  <c r="BF13" i="1" s="1"/>
  <c r="AX26" i="1"/>
  <c r="AX13" i="1" s="1"/>
  <c r="AP26" i="1"/>
  <c r="AP13" i="1" s="1"/>
  <c r="AH26" i="1"/>
  <c r="AH13" i="1" s="1"/>
  <c r="Z26" i="1"/>
  <c r="Z13" i="1" s="1"/>
  <c r="R26" i="1"/>
  <c r="R13" i="1" s="1"/>
  <c r="DR25" i="1"/>
  <c r="DR26" i="1" l="1"/>
  <c r="DR13" i="1" s="1"/>
  <c r="D29" i="1"/>
  <c r="DJ28" i="1"/>
  <c r="DB28" i="1"/>
  <c r="CT28" i="1"/>
  <c r="CL28" i="1"/>
  <c r="CD28" i="1"/>
  <c r="BV28" i="1"/>
  <c r="BN28" i="1"/>
  <c r="BF28" i="1"/>
  <c r="AX28" i="1"/>
  <c r="AP28" i="1"/>
  <c r="AH28" i="1"/>
  <c r="Z28" i="1"/>
  <c r="R28" i="1"/>
  <c r="DP28" i="1"/>
  <c r="DH28" i="1"/>
  <c r="CZ28" i="1"/>
  <c r="CR28" i="1"/>
  <c r="CJ28" i="1"/>
  <c r="CB28" i="1"/>
  <c r="BT28" i="1"/>
  <c r="BL28" i="1"/>
  <c r="BD28" i="1"/>
  <c r="AV28" i="1"/>
  <c r="AN28" i="1"/>
  <c r="AF28" i="1"/>
  <c r="X28" i="1"/>
  <c r="P28" i="1"/>
  <c r="DN28" i="1"/>
  <c r="DF28" i="1"/>
  <c r="CX28" i="1"/>
  <c r="CP28" i="1"/>
  <c r="CH28" i="1"/>
  <c r="BZ28" i="1"/>
  <c r="BR28" i="1"/>
  <c r="BJ28" i="1"/>
  <c r="BB28" i="1"/>
  <c r="AT28" i="1"/>
  <c r="AL28" i="1"/>
  <c r="AD28" i="1"/>
  <c r="V28" i="1"/>
  <c r="DL28" i="1"/>
  <c r="DD28" i="1"/>
  <c r="CV28" i="1"/>
  <c r="CN28" i="1"/>
  <c r="CF28" i="1"/>
  <c r="BX28" i="1"/>
  <c r="BP28" i="1"/>
  <c r="BH28" i="1"/>
  <c r="AZ28" i="1"/>
  <c r="AR28" i="1"/>
  <c r="AJ28" i="1"/>
  <c r="AB28" i="1"/>
  <c r="T28" i="1"/>
  <c r="DN29" i="1" l="1"/>
  <c r="DN27" i="1" s="1"/>
  <c r="DF29" i="1"/>
  <c r="DF27" i="1" s="1"/>
  <c r="CX29" i="1"/>
  <c r="CX27" i="1" s="1"/>
  <c r="CP29" i="1"/>
  <c r="CH29" i="1"/>
  <c r="CH27" i="1" s="1"/>
  <c r="BZ29" i="1"/>
  <c r="BZ27" i="1" s="1"/>
  <c r="BR29" i="1"/>
  <c r="BR27" i="1" s="1"/>
  <c r="BJ29" i="1"/>
  <c r="BJ27" i="1" s="1"/>
  <c r="BB29" i="1"/>
  <c r="BB27" i="1" s="1"/>
  <c r="AT29" i="1"/>
  <c r="AT27" i="1" s="1"/>
  <c r="AL29" i="1"/>
  <c r="AL27" i="1" s="1"/>
  <c r="AD29" i="1"/>
  <c r="V29" i="1"/>
  <c r="V27" i="1" s="1"/>
  <c r="DL29" i="1"/>
  <c r="DL27" i="1" s="1"/>
  <c r="DD29" i="1"/>
  <c r="DD27" i="1" s="1"/>
  <c r="CV29" i="1"/>
  <c r="CV27" i="1" s="1"/>
  <c r="CN29" i="1"/>
  <c r="CN27" i="1" s="1"/>
  <c r="CF29" i="1"/>
  <c r="CF27" i="1" s="1"/>
  <c r="BX29" i="1"/>
  <c r="BX27" i="1" s="1"/>
  <c r="BP29" i="1"/>
  <c r="BP27" i="1" s="1"/>
  <c r="BH29" i="1"/>
  <c r="BH27" i="1" s="1"/>
  <c r="AZ29" i="1"/>
  <c r="AZ27" i="1" s="1"/>
  <c r="AR29" i="1"/>
  <c r="AR27" i="1" s="1"/>
  <c r="AJ29" i="1"/>
  <c r="AJ27" i="1" s="1"/>
  <c r="AB29" i="1"/>
  <c r="AB27" i="1" s="1"/>
  <c r="T29" i="1"/>
  <c r="T27" i="1" s="1"/>
  <c r="D30" i="1"/>
  <c r="D31" i="1" s="1"/>
  <c r="DJ29" i="1"/>
  <c r="DJ27" i="1" s="1"/>
  <c r="DB29" i="1"/>
  <c r="DB27" i="1" s="1"/>
  <c r="CT29" i="1"/>
  <c r="CT27" i="1" s="1"/>
  <c r="CL29" i="1"/>
  <c r="CL27" i="1" s="1"/>
  <c r="CD29" i="1"/>
  <c r="CD27" i="1" s="1"/>
  <c r="BV29" i="1"/>
  <c r="BV27" i="1" s="1"/>
  <c r="BN29" i="1"/>
  <c r="BN27" i="1" s="1"/>
  <c r="BF29" i="1"/>
  <c r="BF27" i="1" s="1"/>
  <c r="AX29" i="1"/>
  <c r="AX27" i="1" s="1"/>
  <c r="AP29" i="1"/>
  <c r="AP27" i="1" s="1"/>
  <c r="AH29" i="1"/>
  <c r="AH27" i="1" s="1"/>
  <c r="Z29" i="1"/>
  <c r="Z27" i="1" s="1"/>
  <c r="R29" i="1"/>
  <c r="R27" i="1" s="1"/>
  <c r="DP29" i="1"/>
  <c r="DP27" i="1" s="1"/>
  <c r="DH29" i="1"/>
  <c r="DH27" i="1" s="1"/>
  <c r="CZ29" i="1"/>
  <c r="CZ27" i="1" s="1"/>
  <c r="CR29" i="1"/>
  <c r="CR27" i="1" s="1"/>
  <c r="CJ29" i="1"/>
  <c r="CJ27" i="1" s="1"/>
  <c r="CB29" i="1"/>
  <c r="CB27" i="1" s="1"/>
  <c r="BT29" i="1"/>
  <c r="BT27" i="1" s="1"/>
  <c r="BL29" i="1"/>
  <c r="BL27" i="1" s="1"/>
  <c r="BD29" i="1"/>
  <c r="BD27" i="1" s="1"/>
  <c r="AV29" i="1"/>
  <c r="AV27" i="1" s="1"/>
  <c r="AN29" i="1"/>
  <c r="AN27" i="1" s="1"/>
  <c r="AF29" i="1"/>
  <c r="AF27" i="1" s="1"/>
  <c r="X29" i="1"/>
  <c r="X27" i="1" s="1"/>
  <c r="P29" i="1"/>
  <c r="AD27" i="1"/>
  <c r="CP27" i="1"/>
  <c r="DR28" i="1"/>
  <c r="DR29" i="1" l="1"/>
  <c r="DR27" i="1" s="1"/>
  <c r="DP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N31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DL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D32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P27" i="1"/>
  <c r="DL32" i="1" l="1"/>
  <c r="DD32" i="1"/>
  <c r="CV32" i="1"/>
  <c r="CN32" i="1"/>
  <c r="CF32" i="1"/>
  <c r="BX32" i="1"/>
  <c r="BP32" i="1"/>
  <c r="BH32" i="1"/>
  <c r="AZ32" i="1"/>
  <c r="AR32" i="1"/>
  <c r="AJ32" i="1"/>
  <c r="AB32" i="1"/>
  <c r="T32" i="1"/>
  <c r="D33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DP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DN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DR31" i="1"/>
  <c r="DR32" i="1" l="1"/>
  <c r="DP33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N33" i="1"/>
  <c r="DF33" i="1"/>
  <c r="CX33" i="1"/>
  <c r="CP33" i="1"/>
  <c r="CH33" i="1"/>
  <c r="BZ33" i="1"/>
  <c r="BR33" i="1"/>
  <c r="BJ33" i="1"/>
  <c r="BB33" i="1"/>
  <c r="AT33" i="1"/>
  <c r="AL33" i="1"/>
  <c r="AD33" i="1"/>
  <c r="V33" i="1"/>
  <c r="DL33" i="1"/>
  <c r="DD33" i="1"/>
  <c r="CV33" i="1"/>
  <c r="CN33" i="1"/>
  <c r="CF33" i="1"/>
  <c r="BX33" i="1"/>
  <c r="BP33" i="1"/>
  <c r="BH33" i="1"/>
  <c r="AZ33" i="1"/>
  <c r="AR33" i="1"/>
  <c r="AJ33" i="1"/>
  <c r="AB33" i="1"/>
  <c r="T33" i="1"/>
  <c r="D34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DR33" i="1" l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D35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DP34" i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DP35" i="1" l="1"/>
  <c r="DP30" i="1" s="1"/>
  <c r="DH35" i="1"/>
  <c r="DH30" i="1" s="1"/>
  <c r="CZ35" i="1"/>
  <c r="CZ30" i="1" s="1"/>
  <c r="CR35" i="1"/>
  <c r="CR30" i="1" s="1"/>
  <c r="CJ35" i="1"/>
  <c r="CJ30" i="1" s="1"/>
  <c r="CB35" i="1"/>
  <c r="CB30" i="1" s="1"/>
  <c r="BT35" i="1"/>
  <c r="BT30" i="1" s="1"/>
  <c r="BL35" i="1"/>
  <c r="BL30" i="1" s="1"/>
  <c r="BD35" i="1"/>
  <c r="BD30" i="1" s="1"/>
  <c r="AV35" i="1"/>
  <c r="AV30" i="1" s="1"/>
  <c r="AN35" i="1"/>
  <c r="AN30" i="1" s="1"/>
  <c r="AF35" i="1"/>
  <c r="AF30" i="1" s="1"/>
  <c r="X35" i="1"/>
  <c r="X30" i="1" s="1"/>
  <c r="P35" i="1"/>
  <c r="P30" i="1" s="1"/>
  <c r="DN35" i="1"/>
  <c r="DN30" i="1" s="1"/>
  <c r="DF35" i="1"/>
  <c r="DF30" i="1" s="1"/>
  <c r="CX35" i="1"/>
  <c r="CX30" i="1" s="1"/>
  <c r="CP35" i="1"/>
  <c r="CP30" i="1" s="1"/>
  <c r="CH35" i="1"/>
  <c r="CH30" i="1" s="1"/>
  <c r="BZ35" i="1"/>
  <c r="BZ30" i="1" s="1"/>
  <c r="BR35" i="1"/>
  <c r="BR30" i="1" s="1"/>
  <c r="BJ35" i="1"/>
  <c r="BJ30" i="1" s="1"/>
  <c r="BB35" i="1"/>
  <c r="BB30" i="1" s="1"/>
  <c r="AT35" i="1"/>
  <c r="AT30" i="1" s="1"/>
  <c r="AL35" i="1"/>
  <c r="AL30" i="1" s="1"/>
  <c r="AD35" i="1"/>
  <c r="AD30" i="1" s="1"/>
  <c r="V35" i="1"/>
  <c r="V30" i="1" s="1"/>
  <c r="DL35" i="1"/>
  <c r="DL30" i="1" s="1"/>
  <c r="DD35" i="1"/>
  <c r="DD30" i="1" s="1"/>
  <c r="CV35" i="1"/>
  <c r="CV30" i="1" s="1"/>
  <c r="CN35" i="1"/>
  <c r="CN30" i="1" s="1"/>
  <c r="CF35" i="1"/>
  <c r="CF30" i="1" s="1"/>
  <c r="BX35" i="1"/>
  <c r="BX30" i="1" s="1"/>
  <c r="BP35" i="1"/>
  <c r="BP30" i="1" s="1"/>
  <c r="BH35" i="1"/>
  <c r="BH30" i="1" s="1"/>
  <c r="AZ35" i="1"/>
  <c r="AZ30" i="1" s="1"/>
  <c r="AR35" i="1"/>
  <c r="AR30" i="1" s="1"/>
  <c r="AJ35" i="1"/>
  <c r="AJ30" i="1" s="1"/>
  <c r="AB35" i="1"/>
  <c r="AB30" i="1" s="1"/>
  <c r="T35" i="1"/>
  <c r="T30" i="1" s="1"/>
  <c r="D36" i="1"/>
  <c r="D37" i="1" s="1"/>
  <c r="DJ35" i="1"/>
  <c r="DJ30" i="1" s="1"/>
  <c r="DB35" i="1"/>
  <c r="DB30" i="1" s="1"/>
  <c r="CT35" i="1"/>
  <c r="CT30" i="1" s="1"/>
  <c r="CL35" i="1"/>
  <c r="CL30" i="1" s="1"/>
  <c r="CD35" i="1"/>
  <c r="CD30" i="1" s="1"/>
  <c r="BV35" i="1"/>
  <c r="BV30" i="1" s="1"/>
  <c r="BN35" i="1"/>
  <c r="BN30" i="1" s="1"/>
  <c r="BF35" i="1"/>
  <c r="BF30" i="1" s="1"/>
  <c r="AX35" i="1"/>
  <c r="AX30" i="1" s="1"/>
  <c r="AP35" i="1"/>
  <c r="AP30" i="1" s="1"/>
  <c r="AH35" i="1"/>
  <c r="AH30" i="1" s="1"/>
  <c r="Z35" i="1"/>
  <c r="Z30" i="1" s="1"/>
  <c r="R35" i="1"/>
  <c r="R30" i="1" s="1"/>
  <c r="DR34" i="1"/>
  <c r="DR35" i="1" l="1"/>
  <c r="DR30" i="1" s="1"/>
  <c r="DP37" i="1"/>
  <c r="DH37" i="1"/>
  <c r="CZ37" i="1"/>
  <c r="CR37" i="1"/>
  <c r="CJ37" i="1"/>
  <c r="CB37" i="1"/>
  <c r="BT37" i="1"/>
  <c r="BL37" i="1"/>
  <c r="BD37" i="1"/>
  <c r="AX37" i="1"/>
  <c r="AP37" i="1"/>
  <c r="AH37" i="1"/>
  <c r="Z37" i="1"/>
  <c r="R37" i="1"/>
  <c r="DN37" i="1"/>
  <c r="DF37" i="1"/>
  <c r="CX37" i="1"/>
  <c r="CP37" i="1"/>
  <c r="CH37" i="1"/>
  <c r="BZ37" i="1"/>
  <c r="BR37" i="1"/>
  <c r="BJ37" i="1"/>
  <c r="BB37" i="1"/>
  <c r="AV37" i="1"/>
  <c r="AN37" i="1"/>
  <c r="AF37" i="1"/>
  <c r="X37" i="1"/>
  <c r="P37" i="1"/>
  <c r="DL37" i="1"/>
  <c r="DD37" i="1"/>
  <c r="CV37" i="1"/>
  <c r="CN37" i="1"/>
  <c r="CF37" i="1"/>
  <c r="BX37" i="1"/>
  <c r="BP37" i="1"/>
  <c r="BH37" i="1"/>
  <c r="AT37" i="1"/>
  <c r="AL37" i="1"/>
  <c r="AD37" i="1"/>
  <c r="V37" i="1"/>
  <c r="D38" i="1"/>
  <c r="DJ37" i="1"/>
  <c r="DB37" i="1"/>
  <c r="CT37" i="1"/>
  <c r="CL37" i="1"/>
  <c r="CD37" i="1"/>
  <c r="BV37" i="1"/>
  <c r="BN37" i="1"/>
  <c r="BF37" i="1"/>
  <c r="AZ37" i="1"/>
  <c r="AR37" i="1"/>
  <c r="AJ37" i="1"/>
  <c r="AB37" i="1"/>
  <c r="T37" i="1"/>
  <c r="DL38" i="1" l="1"/>
  <c r="DD38" i="1"/>
  <c r="CV38" i="1"/>
  <c r="CN38" i="1"/>
  <c r="CF38" i="1"/>
  <c r="BX38" i="1"/>
  <c r="BP38" i="1"/>
  <c r="BH38" i="1"/>
  <c r="AZ38" i="1"/>
  <c r="AR38" i="1"/>
  <c r="AJ38" i="1"/>
  <c r="AB38" i="1"/>
  <c r="T38" i="1"/>
  <c r="D39" i="1"/>
  <c r="DJ38" i="1"/>
  <c r="DB38" i="1"/>
  <c r="CT38" i="1"/>
  <c r="CL38" i="1"/>
  <c r="CD38" i="1"/>
  <c r="BV38" i="1"/>
  <c r="BN38" i="1"/>
  <c r="BF38" i="1"/>
  <c r="AX38" i="1"/>
  <c r="AP38" i="1"/>
  <c r="AH38" i="1"/>
  <c r="Z38" i="1"/>
  <c r="R38" i="1"/>
  <c r="DP38" i="1"/>
  <c r="DH38" i="1"/>
  <c r="CZ38" i="1"/>
  <c r="CR38" i="1"/>
  <c r="CJ38" i="1"/>
  <c r="CB38" i="1"/>
  <c r="BT38" i="1"/>
  <c r="BL38" i="1"/>
  <c r="BD38" i="1"/>
  <c r="AV38" i="1"/>
  <c r="AN38" i="1"/>
  <c r="AF38" i="1"/>
  <c r="X38" i="1"/>
  <c r="P38" i="1"/>
  <c r="DN38" i="1"/>
  <c r="DF38" i="1"/>
  <c r="CX38" i="1"/>
  <c r="CP38" i="1"/>
  <c r="CH38" i="1"/>
  <c r="BZ38" i="1"/>
  <c r="BR38" i="1"/>
  <c r="BJ38" i="1"/>
  <c r="BB38" i="1"/>
  <c r="AT38" i="1"/>
  <c r="AL38" i="1"/>
  <c r="AD38" i="1"/>
  <c r="V38" i="1"/>
  <c r="DR37" i="1"/>
  <c r="DP39" i="1" l="1"/>
  <c r="DH39" i="1"/>
  <c r="CZ39" i="1"/>
  <c r="CR39" i="1"/>
  <c r="CJ39" i="1"/>
  <c r="CB39" i="1"/>
  <c r="BT39" i="1"/>
  <c r="BL39" i="1"/>
  <c r="BD39" i="1"/>
  <c r="AV39" i="1"/>
  <c r="AN39" i="1"/>
  <c r="AF39" i="1"/>
  <c r="X39" i="1"/>
  <c r="P39" i="1"/>
  <c r="DN39" i="1"/>
  <c r="DF39" i="1"/>
  <c r="CX39" i="1"/>
  <c r="CP39" i="1"/>
  <c r="CH39" i="1"/>
  <c r="BZ39" i="1"/>
  <c r="BR39" i="1"/>
  <c r="BJ39" i="1"/>
  <c r="BB39" i="1"/>
  <c r="AT39" i="1"/>
  <c r="AL39" i="1"/>
  <c r="AD39" i="1"/>
  <c r="V39" i="1"/>
  <c r="DL39" i="1"/>
  <c r="DD39" i="1"/>
  <c r="CV39" i="1"/>
  <c r="CN39" i="1"/>
  <c r="CF39" i="1"/>
  <c r="BX39" i="1"/>
  <c r="BP39" i="1"/>
  <c r="BH39" i="1"/>
  <c r="AZ39" i="1"/>
  <c r="AR39" i="1"/>
  <c r="AJ39" i="1"/>
  <c r="AB39" i="1"/>
  <c r="T39" i="1"/>
  <c r="D40" i="1"/>
  <c r="DJ39" i="1"/>
  <c r="DB39" i="1"/>
  <c r="CT39" i="1"/>
  <c r="CL39" i="1"/>
  <c r="CD39" i="1"/>
  <c r="BV39" i="1"/>
  <c r="BN39" i="1"/>
  <c r="BF39" i="1"/>
  <c r="AX39" i="1"/>
  <c r="AP39" i="1"/>
  <c r="AH39" i="1"/>
  <c r="Z39" i="1"/>
  <c r="R39" i="1"/>
  <c r="DR38" i="1"/>
  <c r="DL40" i="1" l="1"/>
  <c r="DD40" i="1"/>
  <c r="CV40" i="1"/>
  <c r="CN40" i="1"/>
  <c r="CF40" i="1"/>
  <c r="BX40" i="1"/>
  <c r="BP40" i="1"/>
  <c r="BH40" i="1"/>
  <c r="AZ40" i="1"/>
  <c r="AR40" i="1"/>
  <c r="AJ40" i="1"/>
  <c r="AB40" i="1"/>
  <c r="T40" i="1"/>
  <c r="D41" i="1"/>
  <c r="DJ40" i="1"/>
  <c r="DB40" i="1"/>
  <c r="CT40" i="1"/>
  <c r="CL40" i="1"/>
  <c r="CD40" i="1"/>
  <c r="BV40" i="1"/>
  <c r="BN40" i="1"/>
  <c r="BF40" i="1"/>
  <c r="AX40" i="1"/>
  <c r="AP40" i="1"/>
  <c r="AH40" i="1"/>
  <c r="Z40" i="1"/>
  <c r="R40" i="1"/>
  <c r="DP40" i="1"/>
  <c r="DH40" i="1"/>
  <c r="CZ40" i="1"/>
  <c r="CR40" i="1"/>
  <c r="CJ40" i="1"/>
  <c r="CB40" i="1"/>
  <c r="BT40" i="1"/>
  <c r="BL40" i="1"/>
  <c r="BD40" i="1"/>
  <c r="AV40" i="1"/>
  <c r="AN40" i="1"/>
  <c r="AF40" i="1"/>
  <c r="X40" i="1"/>
  <c r="P40" i="1"/>
  <c r="DN40" i="1"/>
  <c r="DF40" i="1"/>
  <c r="CX40" i="1"/>
  <c r="CP40" i="1"/>
  <c r="CH40" i="1"/>
  <c r="BZ40" i="1"/>
  <c r="BR40" i="1"/>
  <c r="BJ40" i="1"/>
  <c r="BB40" i="1"/>
  <c r="AT40" i="1"/>
  <c r="AL40" i="1"/>
  <c r="AD40" i="1"/>
  <c r="V40" i="1"/>
  <c r="DR39" i="1"/>
  <c r="DP41" i="1" l="1"/>
  <c r="DP36" i="1" s="1"/>
  <c r="DH41" i="1"/>
  <c r="DH36" i="1" s="1"/>
  <c r="CZ41" i="1"/>
  <c r="CZ36" i="1" s="1"/>
  <c r="CR41" i="1"/>
  <c r="CR36" i="1" s="1"/>
  <c r="CJ41" i="1"/>
  <c r="CJ36" i="1" s="1"/>
  <c r="CB41" i="1"/>
  <c r="CB36" i="1" s="1"/>
  <c r="BT41" i="1"/>
  <c r="BT36" i="1" s="1"/>
  <c r="BL41" i="1"/>
  <c r="BL36" i="1" s="1"/>
  <c r="BD41" i="1"/>
  <c r="BD36" i="1" s="1"/>
  <c r="AV41" i="1"/>
  <c r="AV36" i="1" s="1"/>
  <c r="AN41" i="1"/>
  <c r="AN36" i="1" s="1"/>
  <c r="AF41" i="1"/>
  <c r="AF36" i="1" s="1"/>
  <c r="X41" i="1"/>
  <c r="X36" i="1" s="1"/>
  <c r="P41" i="1"/>
  <c r="DN41" i="1"/>
  <c r="DN36" i="1" s="1"/>
  <c r="DF41" i="1"/>
  <c r="DF36" i="1" s="1"/>
  <c r="CX41" i="1"/>
  <c r="CX36" i="1" s="1"/>
  <c r="CP41" i="1"/>
  <c r="CP36" i="1" s="1"/>
  <c r="CH41" i="1"/>
  <c r="CH36" i="1" s="1"/>
  <c r="BZ41" i="1"/>
  <c r="BZ36" i="1" s="1"/>
  <c r="BR41" i="1"/>
  <c r="BR36" i="1" s="1"/>
  <c r="BJ41" i="1"/>
  <c r="BJ36" i="1" s="1"/>
  <c r="BB41" i="1"/>
  <c r="BB36" i="1" s="1"/>
  <c r="AT41" i="1"/>
  <c r="AT36" i="1" s="1"/>
  <c r="AL41" i="1"/>
  <c r="AL36" i="1" s="1"/>
  <c r="AD41" i="1"/>
  <c r="AD36" i="1" s="1"/>
  <c r="V41" i="1"/>
  <c r="V36" i="1" s="1"/>
  <c r="DL41" i="1"/>
  <c r="DL36" i="1" s="1"/>
  <c r="DD41" i="1"/>
  <c r="DD36" i="1" s="1"/>
  <c r="CV41" i="1"/>
  <c r="CV36" i="1" s="1"/>
  <c r="CN41" i="1"/>
  <c r="CN36" i="1" s="1"/>
  <c r="CF41" i="1"/>
  <c r="CF36" i="1" s="1"/>
  <c r="BX41" i="1"/>
  <c r="BX36" i="1" s="1"/>
  <c r="BP41" i="1"/>
  <c r="BP36" i="1" s="1"/>
  <c r="BH41" i="1"/>
  <c r="BH36" i="1" s="1"/>
  <c r="AZ41" i="1"/>
  <c r="AZ36" i="1" s="1"/>
  <c r="AR41" i="1"/>
  <c r="AR36" i="1" s="1"/>
  <c r="AJ41" i="1"/>
  <c r="AJ36" i="1" s="1"/>
  <c r="AB41" i="1"/>
  <c r="AB36" i="1" s="1"/>
  <c r="T41" i="1"/>
  <c r="T36" i="1" s="1"/>
  <c r="D42" i="1"/>
  <c r="D43" i="1" s="1"/>
  <c r="DJ41" i="1"/>
  <c r="DJ36" i="1" s="1"/>
  <c r="DB41" i="1"/>
  <c r="DB36" i="1" s="1"/>
  <c r="CT41" i="1"/>
  <c r="CT36" i="1" s="1"/>
  <c r="CL41" i="1"/>
  <c r="CL36" i="1" s="1"/>
  <c r="CD41" i="1"/>
  <c r="CD36" i="1" s="1"/>
  <c r="BV41" i="1"/>
  <c r="BV36" i="1" s="1"/>
  <c r="BN41" i="1"/>
  <c r="BN36" i="1" s="1"/>
  <c r="BF41" i="1"/>
  <c r="BF36" i="1" s="1"/>
  <c r="AX41" i="1"/>
  <c r="AX36" i="1" s="1"/>
  <c r="AP41" i="1"/>
  <c r="AP36" i="1" s="1"/>
  <c r="AH41" i="1"/>
  <c r="AH36" i="1" s="1"/>
  <c r="Z41" i="1"/>
  <c r="Z36" i="1" s="1"/>
  <c r="R41" i="1"/>
  <c r="R36" i="1" s="1"/>
  <c r="DR40" i="1"/>
  <c r="D44" i="1" l="1"/>
  <c r="DJ43" i="1"/>
  <c r="DB43" i="1"/>
  <c r="CT43" i="1"/>
  <c r="CL43" i="1"/>
  <c r="CD43" i="1"/>
  <c r="BV43" i="1"/>
  <c r="BN43" i="1"/>
  <c r="BF43" i="1"/>
  <c r="AX43" i="1"/>
  <c r="AP43" i="1"/>
  <c r="AH43" i="1"/>
  <c r="Z43" i="1"/>
  <c r="R43" i="1"/>
  <c r="DP43" i="1"/>
  <c r="DH43" i="1"/>
  <c r="CZ43" i="1"/>
  <c r="CR43" i="1"/>
  <c r="CJ43" i="1"/>
  <c r="CB43" i="1"/>
  <c r="BT43" i="1"/>
  <c r="BL43" i="1"/>
  <c r="BD43" i="1"/>
  <c r="AV43" i="1"/>
  <c r="AN43" i="1"/>
  <c r="AF43" i="1"/>
  <c r="X43" i="1"/>
  <c r="P43" i="1"/>
  <c r="DN43" i="1"/>
  <c r="DF43" i="1"/>
  <c r="CX43" i="1"/>
  <c r="CP43" i="1"/>
  <c r="CH43" i="1"/>
  <c r="BZ43" i="1"/>
  <c r="BR43" i="1"/>
  <c r="BJ43" i="1"/>
  <c r="BB43" i="1"/>
  <c r="AT43" i="1"/>
  <c r="AL43" i="1"/>
  <c r="AD43" i="1"/>
  <c r="V43" i="1"/>
  <c r="DL43" i="1"/>
  <c r="DD43" i="1"/>
  <c r="CV43" i="1"/>
  <c r="CN43" i="1"/>
  <c r="CF43" i="1"/>
  <c r="BX43" i="1"/>
  <c r="BP43" i="1"/>
  <c r="BH43" i="1"/>
  <c r="AZ43" i="1"/>
  <c r="AR43" i="1"/>
  <c r="AJ43" i="1"/>
  <c r="AB43" i="1"/>
  <c r="T43" i="1"/>
  <c r="DR41" i="1"/>
  <c r="DR36" i="1" s="1"/>
  <c r="P36" i="1"/>
  <c r="DN44" i="1" l="1"/>
  <c r="DF44" i="1"/>
  <c r="CX44" i="1"/>
  <c r="CP44" i="1"/>
  <c r="CH44" i="1"/>
  <c r="BZ44" i="1"/>
  <c r="BR44" i="1"/>
  <c r="BJ44" i="1"/>
  <c r="BB44" i="1"/>
  <c r="AT44" i="1"/>
  <c r="AL44" i="1"/>
  <c r="AD44" i="1"/>
  <c r="V44" i="1"/>
  <c r="DL44" i="1"/>
  <c r="DD44" i="1"/>
  <c r="CV44" i="1"/>
  <c r="CN44" i="1"/>
  <c r="CF44" i="1"/>
  <c r="BX44" i="1"/>
  <c r="BP44" i="1"/>
  <c r="BH44" i="1"/>
  <c r="AZ44" i="1"/>
  <c r="AR44" i="1"/>
  <c r="AJ44" i="1"/>
  <c r="AB44" i="1"/>
  <c r="T44" i="1"/>
  <c r="D45" i="1"/>
  <c r="DJ44" i="1"/>
  <c r="DB44" i="1"/>
  <c r="CT44" i="1"/>
  <c r="CL44" i="1"/>
  <c r="CD44" i="1"/>
  <c r="BV44" i="1"/>
  <c r="BN44" i="1"/>
  <c r="BF44" i="1"/>
  <c r="AX44" i="1"/>
  <c r="AP44" i="1"/>
  <c r="AH44" i="1"/>
  <c r="Z44" i="1"/>
  <c r="R44" i="1"/>
  <c r="DP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P44" i="1"/>
  <c r="DR43" i="1"/>
  <c r="DR44" i="1" l="1"/>
  <c r="D46" i="1"/>
  <c r="D47" i="1" s="1"/>
  <c r="DJ45" i="1"/>
  <c r="DJ42" i="1" s="1"/>
  <c r="DB45" i="1"/>
  <c r="DB42" i="1" s="1"/>
  <c r="CT45" i="1"/>
  <c r="CT42" i="1" s="1"/>
  <c r="CL45" i="1"/>
  <c r="CL42" i="1" s="1"/>
  <c r="CD45" i="1"/>
  <c r="CD42" i="1" s="1"/>
  <c r="BV45" i="1"/>
  <c r="BV42" i="1" s="1"/>
  <c r="BN45" i="1"/>
  <c r="BN42" i="1" s="1"/>
  <c r="BF45" i="1"/>
  <c r="BF42" i="1" s="1"/>
  <c r="AX45" i="1"/>
  <c r="AX42" i="1" s="1"/>
  <c r="AP45" i="1"/>
  <c r="AP42" i="1" s="1"/>
  <c r="AH45" i="1"/>
  <c r="AH42" i="1" s="1"/>
  <c r="Z45" i="1"/>
  <c r="Z42" i="1" s="1"/>
  <c r="R45" i="1"/>
  <c r="R42" i="1" s="1"/>
  <c r="DP45" i="1"/>
  <c r="DP42" i="1" s="1"/>
  <c r="DH45" i="1"/>
  <c r="DH42" i="1" s="1"/>
  <c r="CZ45" i="1"/>
  <c r="CZ42" i="1" s="1"/>
  <c r="CR45" i="1"/>
  <c r="CR42" i="1" s="1"/>
  <c r="CJ45" i="1"/>
  <c r="CJ42" i="1" s="1"/>
  <c r="CB45" i="1"/>
  <c r="CB42" i="1" s="1"/>
  <c r="BT45" i="1"/>
  <c r="BT42" i="1" s="1"/>
  <c r="BL45" i="1"/>
  <c r="BL42" i="1" s="1"/>
  <c r="BD45" i="1"/>
  <c r="BD42" i="1" s="1"/>
  <c r="AV45" i="1"/>
  <c r="AV42" i="1" s="1"/>
  <c r="AN45" i="1"/>
  <c r="AN42" i="1" s="1"/>
  <c r="AF45" i="1"/>
  <c r="AF42" i="1" s="1"/>
  <c r="X45" i="1"/>
  <c r="X42" i="1" s="1"/>
  <c r="P45" i="1"/>
  <c r="P42" i="1" s="1"/>
  <c r="DN45" i="1"/>
  <c r="DN42" i="1" s="1"/>
  <c r="DF45" i="1"/>
  <c r="DF42" i="1" s="1"/>
  <c r="CX45" i="1"/>
  <c r="CX42" i="1" s="1"/>
  <c r="CP45" i="1"/>
  <c r="CP42" i="1" s="1"/>
  <c r="CH45" i="1"/>
  <c r="CH42" i="1" s="1"/>
  <c r="BZ45" i="1"/>
  <c r="BZ42" i="1" s="1"/>
  <c r="BR45" i="1"/>
  <c r="BR42" i="1" s="1"/>
  <c r="BJ45" i="1"/>
  <c r="BJ42" i="1" s="1"/>
  <c r="BB45" i="1"/>
  <c r="BB42" i="1" s="1"/>
  <c r="AT45" i="1"/>
  <c r="AT42" i="1" s="1"/>
  <c r="AL45" i="1"/>
  <c r="AL42" i="1" s="1"/>
  <c r="AD45" i="1"/>
  <c r="AD42" i="1" s="1"/>
  <c r="V45" i="1"/>
  <c r="V42" i="1" s="1"/>
  <c r="DL45" i="1"/>
  <c r="DL42" i="1" s="1"/>
  <c r="DD45" i="1"/>
  <c r="DD42" i="1" s="1"/>
  <c r="CV45" i="1"/>
  <c r="CV42" i="1" s="1"/>
  <c r="CN45" i="1"/>
  <c r="CN42" i="1" s="1"/>
  <c r="CF45" i="1"/>
  <c r="CF42" i="1" s="1"/>
  <c r="BX45" i="1"/>
  <c r="BX42" i="1" s="1"/>
  <c r="BP45" i="1"/>
  <c r="BP42" i="1" s="1"/>
  <c r="BH45" i="1"/>
  <c r="BH42" i="1" s="1"/>
  <c r="AZ45" i="1"/>
  <c r="AZ42" i="1" s="1"/>
  <c r="AR45" i="1"/>
  <c r="AR42" i="1" s="1"/>
  <c r="AJ45" i="1"/>
  <c r="AJ42" i="1" s="1"/>
  <c r="AB45" i="1"/>
  <c r="AB42" i="1" s="1"/>
  <c r="T45" i="1"/>
  <c r="T42" i="1" s="1"/>
  <c r="DL47" i="1" l="1"/>
  <c r="DL46" i="1" s="1"/>
  <c r="DD47" i="1"/>
  <c r="DD46" i="1" s="1"/>
  <c r="CV47" i="1"/>
  <c r="CV46" i="1" s="1"/>
  <c r="CN47" i="1"/>
  <c r="CN46" i="1" s="1"/>
  <c r="CF47" i="1"/>
  <c r="CF46" i="1" s="1"/>
  <c r="BX47" i="1"/>
  <c r="BX46" i="1" s="1"/>
  <c r="BP47" i="1"/>
  <c r="BP46" i="1" s="1"/>
  <c r="BH47" i="1"/>
  <c r="BH46" i="1" s="1"/>
  <c r="AZ47" i="1"/>
  <c r="AZ46" i="1" s="1"/>
  <c r="AR47" i="1"/>
  <c r="AR46" i="1" s="1"/>
  <c r="AJ47" i="1"/>
  <c r="AJ46" i="1" s="1"/>
  <c r="AB47" i="1"/>
  <c r="AB46" i="1" s="1"/>
  <c r="T47" i="1"/>
  <c r="T46" i="1" s="1"/>
  <c r="D48" i="1"/>
  <c r="D49" i="1" s="1"/>
  <c r="DJ47" i="1"/>
  <c r="DJ46" i="1" s="1"/>
  <c r="DB47" i="1"/>
  <c r="DB46" i="1" s="1"/>
  <c r="CT47" i="1"/>
  <c r="CT46" i="1" s="1"/>
  <c r="CL47" i="1"/>
  <c r="CL46" i="1" s="1"/>
  <c r="CD47" i="1"/>
  <c r="CD46" i="1" s="1"/>
  <c r="BV47" i="1"/>
  <c r="BV46" i="1" s="1"/>
  <c r="BN47" i="1"/>
  <c r="BN46" i="1" s="1"/>
  <c r="BF47" i="1"/>
  <c r="BF46" i="1" s="1"/>
  <c r="AX47" i="1"/>
  <c r="AX46" i="1" s="1"/>
  <c r="AP47" i="1"/>
  <c r="AP46" i="1" s="1"/>
  <c r="AH47" i="1"/>
  <c r="AH46" i="1" s="1"/>
  <c r="Z47" i="1"/>
  <c r="Z46" i="1" s="1"/>
  <c r="R47" i="1"/>
  <c r="R46" i="1" s="1"/>
  <c r="DP47" i="1"/>
  <c r="DP46" i="1" s="1"/>
  <c r="DH47" i="1"/>
  <c r="DH46" i="1" s="1"/>
  <c r="CZ47" i="1"/>
  <c r="CZ46" i="1" s="1"/>
  <c r="CR47" i="1"/>
  <c r="CR46" i="1" s="1"/>
  <c r="CJ47" i="1"/>
  <c r="CJ46" i="1" s="1"/>
  <c r="CB47" i="1"/>
  <c r="CB46" i="1" s="1"/>
  <c r="BT47" i="1"/>
  <c r="BT46" i="1" s="1"/>
  <c r="BL47" i="1"/>
  <c r="BL46" i="1" s="1"/>
  <c r="BD47" i="1"/>
  <c r="BD46" i="1" s="1"/>
  <c r="AV47" i="1"/>
  <c r="AV46" i="1" s="1"/>
  <c r="AN47" i="1"/>
  <c r="AN46" i="1" s="1"/>
  <c r="AF47" i="1"/>
  <c r="AF46" i="1" s="1"/>
  <c r="X47" i="1"/>
  <c r="X46" i="1" s="1"/>
  <c r="P47" i="1"/>
  <c r="DN47" i="1"/>
  <c r="DN46" i="1" s="1"/>
  <c r="DF47" i="1"/>
  <c r="DF46" i="1" s="1"/>
  <c r="CX47" i="1"/>
  <c r="CX46" i="1" s="1"/>
  <c r="CP47" i="1"/>
  <c r="CP46" i="1" s="1"/>
  <c r="CH47" i="1"/>
  <c r="CH46" i="1" s="1"/>
  <c r="BZ47" i="1"/>
  <c r="BZ46" i="1" s="1"/>
  <c r="BR47" i="1"/>
  <c r="BR46" i="1" s="1"/>
  <c r="BJ47" i="1"/>
  <c r="BJ46" i="1" s="1"/>
  <c r="BB47" i="1"/>
  <c r="BB46" i="1" s="1"/>
  <c r="AT47" i="1"/>
  <c r="AT46" i="1" s="1"/>
  <c r="AL47" i="1"/>
  <c r="AL46" i="1" s="1"/>
  <c r="AD47" i="1"/>
  <c r="AD46" i="1" s="1"/>
  <c r="V47" i="1"/>
  <c r="V46" i="1" s="1"/>
  <c r="DR45" i="1"/>
  <c r="DR42" i="1" s="1"/>
  <c r="DR47" i="1" l="1"/>
  <c r="DR46" i="1" s="1"/>
  <c r="P46" i="1"/>
  <c r="DN49" i="1"/>
  <c r="DF49" i="1"/>
  <c r="CX49" i="1"/>
  <c r="CP49" i="1"/>
  <c r="CH49" i="1"/>
  <c r="BZ49" i="1"/>
  <c r="BR49" i="1"/>
  <c r="BJ49" i="1"/>
  <c r="BB49" i="1"/>
  <c r="AT49" i="1"/>
  <c r="AL49" i="1"/>
  <c r="AD49" i="1"/>
  <c r="V49" i="1"/>
  <c r="DL49" i="1"/>
  <c r="DD49" i="1"/>
  <c r="CV49" i="1"/>
  <c r="CN49" i="1"/>
  <c r="CF49" i="1"/>
  <c r="BX49" i="1"/>
  <c r="BP49" i="1"/>
  <c r="BH49" i="1"/>
  <c r="AZ49" i="1"/>
  <c r="AR49" i="1"/>
  <c r="AJ49" i="1"/>
  <c r="AB49" i="1"/>
  <c r="T49" i="1"/>
  <c r="D50" i="1"/>
  <c r="DJ49" i="1"/>
  <c r="DB49" i="1"/>
  <c r="CT49" i="1"/>
  <c r="CL49" i="1"/>
  <c r="CD49" i="1"/>
  <c r="BV49" i="1"/>
  <c r="BN49" i="1"/>
  <c r="BF49" i="1"/>
  <c r="AX49" i="1"/>
  <c r="AP49" i="1"/>
  <c r="AH49" i="1"/>
  <c r="Z49" i="1"/>
  <c r="R49" i="1"/>
  <c r="DP49" i="1"/>
  <c r="DH49" i="1"/>
  <c r="CZ49" i="1"/>
  <c r="CR49" i="1"/>
  <c r="CJ49" i="1"/>
  <c r="CB49" i="1"/>
  <c r="BT49" i="1"/>
  <c r="BL49" i="1"/>
  <c r="BD49" i="1"/>
  <c r="AV49" i="1"/>
  <c r="AN49" i="1"/>
  <c r="AF49" i="1"/>
  <c r="X49" i="1"/>
  <c r="P49" i="1"/>
  <c r="DR49" i="1" l="1"/>
  <c r="D51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DP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N50" i="1"/>
  <c r="DF50" i="1"/>
  <c r="CX50" i="1"/>
  <c r="CP50" i="1"/>
  <c r="CH50" i="1"/>
  <c r="BZ50" i="1"/>
  <c r="BR50" i="1"/>
  <c r="BJ50" i="1"/>
  <c r="BB50" i="1"/>
  <c r="AT50" i="1"/>
  <c r="AL50" i="1"/>
  <c r="AD50" i="1"/>
  <c r="V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DN51" i="1" l="1"/>
  <c r="DN48" i="1" s="1"/>
  <c r="DF51" i="1"/>
  <c r="DF48" i="1" s="1"/>
  <c r="CX51" i="1"/>
  <c r="CX48" i="1" s="1"/>
  <c r="CP51" i="1"/>
  <c r="CP48" i="1" s="1"/>
  <c r="CH51" i="1"/>
  <c r="CH48" i="1" s="1"/>
  <c r="BZ51" i="1"/>
  <c r="BZ48" i="1" s="1"/>
  <c r="BR51" i="1"/>
  <c r="BR48" i="1" s="1"/>
  <c r="BJ51" i="1"/>
  <c r="BJ48" i="1" s="1"/>
  <c r="BB51" i="1"/>
  <c r="BB48" i="1" s="1"/>
  <c r="AT51" i="1"/>
  <c r="AT48" i="1" s="1"/>
  <c r="AL51" i="1"/>
  <c r="AL48" i="1" s="1"/>
  <c r="AD51" i="1"/>
  <c r="AD48" i="1" s="1"/>
  <c r="V51" i="1"/>
  <c r="V48" i="1" s="1"/>
  <c r="DL51" i="1"/>
  <c r="DL48" i="1" s="1"/>
  <c r="DD51" i="1"/>
  <c r="DD48" i="1" s="1"/>
  <c r="CV51" i="1"/>
  <c r="CV48" i="1" s="1"/>
  <c r="CN51" i="1"/>
  <c r="CN48" i="1" s="1"/>
  <c r="CF51" i="1"/>
  <c r="CF48" i="1" s="1"/>
  <c r="BX51" i="1"/>
  <c r="BX48" i="1" s="1"/>
  <c r="BP51" i="1"/>
  <c r="BP48" i="1" s="1"/>
  <c r="BH51" i="1"/>
  <c r="BH48" i="1" s="1"/>
  <c r="AZ51" i="1"/>
  <c r="AZ48" i="1" s="1"/>
  <c r="AR51" i="1"/>
  <c r="AR48" i="1" s="1"/>
  <c r="AJ51" i="1"/>
  <c r="AJ48" i="1" s="1"/>
  <c r="AB51" i="1"/>
  <c r="AB48" i="1" s="1"/>
  <c r="T51" i="1"/>
  <c r="T48" i="1" s="1"/>
  <c r="D52" i="1"/>
  <c r="D53" i="1" s="1"/>
  <c r="DJ51" i="1"/>
  <c r="DJ48" i="1" s="1"/>
  <c r="DB51" i="1"/>
  <c r="DB48" i="1" s="1"/>
  <c r="CT51" i="1"/>
  <c r="CT48" i="1" s="1"/>
  <c r="CL51" i="1"/>
  <c r="CL48" i="1" s="1"/>
  <c r="CD51" i="1"/>
  <c r="CD48" i="1" s="1"/>
  <c r="BV51" i="1"/>
  <c r="BV48" i="1" s="1"/>
  <c r="BN51" i="1"/>
  <c r="BN48" i="1" s="1"/>
  <c r="BF51" i="1"/>
  <c r="BF48" i="1" s="1"/>
  <c r="AX51" i="1"/>
  <c r="AX48" i="1" s="1"/>
  <c r="AP51" i="1"/>
  <c r="AP48" i="1" s="1"/>
  <c r="AH51" i="1"/>
  <c r="AH48" i="1" s="1"/>
  <c r="Z51" i="1"/>
  <c r="Z48" i="1" s="1"/>
  <c r="R51" i="1"/>
  <c r="R48" i="1" s="1"/>
  <c r="DP51" i="1"/>
  <c r="DP48" i="1" s="1"/>
  <c r="DH51" i="1"/>
  <c r="DH48" i="1" s="1"/>
  <c r="CZ51" i="1"/>
  <c r="CZ48" i="1" s="1"/>
  <c r="CR51" i="1"/>
  <c r="CR48" i="1" s="1"/>
  <c r="CJ51" i="1"/>
  <c r="CJ48" i="1" s="1"/>
  <c r="CB51" i="1"/>
  <c r="CB48" i="1" s="1"/>
  <c r="BT51" i="1"/>
  <c r="BT48" i="1" s="1"/>
  <c r="BL51" i="1"/>
  <c r="BL48" i="1" s="1"/>
  <c r="BD51" i="1"/>
  <c r="BD48" i="1" s="1"/>
  <c r="AV51" i="1"/>
  <c r="AV48" i="1" s="1"/>
  <c r="AN51" i="1"/>
  <c r="AN48" i="1" s="1"/>
  <c r="AF51" i="1"/>
  <c r="AF48" i="1" s="1"/>
  <c r="X51" i="1"/>
  <c r="X48" i="1" s="1"/>
  <c r="P51" i="1"/>
  <c r="DR50" i="1"/>
  <c r="DR51" i="1" l="1"/>
  <c r="DR48" i="1" s="1"/>
  <c r="P48" i="1"/>
  <c r="DP53" i="1"/>
  <c r="DH53" i="1"/>
  <c r="CZ53" i="1"/>
  <c r="CR53" i="1"/>
  <c r="CJ53" i="1"/>
  <c r="CB53" i="1"/>
  <c r="BT53" i="1"/>
  <c r="BL53" i="1"/>
  <c r="BD53" i="1"/>
  <c r="AV53" i="1"/>
  <c r="AN53" i="1"/>
  <c r="AF53" i="1"/>
  <c r="X53" i="1"/>
  <c r="P53" i="1"/>
  <c r="DN53" i="1"/>
  <c r="DF53" i="1"/>
  <c r="CX53" i="1"/>
  <c r="CP53" i="1"/>
  <c r="CH53" i="1"/>
  <c r="BZ53" i="1"/>
  <c r="BR53" i="1"/>
  <c r="BJ53" i="1"/>
  <c r="BB53" i="1"/>
  <c r="AT53" i="1"/>
  <c r="AL53" i="1"/>
  <c r="AD53" i="1"/>
  <c r="V53" i="1"/>
  <c r="DL53" i="1"/>
  <c r="DD53" i="1"/>
  <c r="CV53" i="1"/>
  <c r="CN53" i="1"/>
  <c r="CF53" i="1"/>
  <c r="BX53" i="1"/>
  <c r="BP53" i="1"/>
  <c r="BH53" i="1"/>
  <c r="AZ53" i="1"/>
  <c r="AR53" i="1"/>
  <c r="AJ53" i="1"/>
  <c r="AB53" i="1"/>
  <c r="T53" i="1"/>
  <c r="D54" i="1"/>
  <c r="DJ53" i="1"/>
  <c r="DB53" i="1"/>
  <c r="CT53" i="1"/>
  <c r="CL53" i="1"/>
  <c r="CD53" i="1"/>
  <c r="BV53" i="1"/>
  <c r="BN53" i="1"/>
  <c r="BF53" i="1"/>
  <c r="AX53" i="1"/>
  <c r="AP53" i="1"/>
  <c r="AH53" i="1"/>
  <c r="Z53" i="1"/>
  <c r="R53" i="1"/>
  <c r="DR53" i="1" l="1"/>
  <c r="DL54" i="1"/>
  <c r="DD54" i="1"/>
  <c r="CV54" i="1"/>
  <c r="CN54" i="1"/>
  <c r="CF54" i="1"/>
  <c r="BX54" i="1"/>
  <c r="BP54" i="1"/>
  <c r="BH54" i="1"/>
  <c r="AZ54" i="1"/>
  <c r="AR54" i="1"/>
  <c r="AJ54" i="1"/>
  <c r="AB54" i="1"/>
  <c r="T54" i="1"/>
  <c r="D55" i="1"/>
  <c r="DJ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DP54" i="1"/>
  <c r="DH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DN54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DR54" i="1" l="1"/>
  <c r="DP55" i="1"/>
  <c r="DH55" i="1"/>
  <c r="CZ55" i="1"/>
  <c r="CR55" i="1"/>
  <c r="CJ55" i="1"/>
  <c r="CB55" i="1"/>
  <c r="BT55" i="1"/>
  <c r="BL55" i="1"/>
  <c r="BD55" i="1"/>
  <c r="AV55" i="1"/>
  <c r="AN55" i="1"/>
  <c r="AF55" i="1"/>
  <c r="X55" i="1"/>
  <c r="P55" i="1"/>
  <c r="DN55" i="1"/>
  <c r="DF55" i="1"/>
  <c r="CX55" i="1"/>
  <c r="CP55" i="1"/>
  <c r="CH55" i="1"/>
  <c r="BZ55" i="1"/>
  <c r="BR55" i="1"/>
  <c r="BJ55" i="1"/>
  <c r="BB55" i="1"/>
  <c r="AT55" i="1"/>
  <c r="AL55" i="1"/>
  <c r="AD55" i="1"/>
  <c r="V55" i="1"/>
  <c r="DL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D56" i="1"/>
  <c r="DJ55" i="1"/>
  <c r="DB55" i="1"/>
  <c r="CT55" i="1"/>
  <c r="CL55" i="1"/>
  <c r="CD55" i="1"/>
  <c r="BV55" i="1"/>
  <c r="BN55" i="1"/>
  <c r="BF55" i="1"/>
  <c r="AX55" i="1"/>
  <c r="AP55" i="1"/>
  <c r="AH55" i="1"/>
  <c r="Z55" i="1"/>
  <c r="R55" i="1"/>
  <c r="DL56" i="1" l="1"/>
  <c r="DD56" i="1"/>
  <c r="CV56" i="1"/>
  <c r="CN56" i="1"/>
  <c r="CF56" i="1"/>
  <c r="BX56" i="1"/>
  <c r="BP56" i="1"/>
  <c r="BH56" i="1"/>
  <c r="AZ56" i="1"/>
  <c r="AR56" i="1"/>
  <c r="AJ56" i="1"/>
  <c r="AB56" i="1"/>
  <c r="T56" i="1"/>
  <c r="D57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P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N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DR55" i="1"/>
  <c r="DP57" i="1" l="1"/>
  <c r="DH57" i="1"/>
  <c r="CZ57" i="1"/>
  <c r="CR57" i="1"/>
  <c r="CJ57" i="1"/>
  <c r="CB57" i="1"/>
  <c r="BT57" i="1"/>
  <c r="BL57" i="1"/>
  <c r="BD57" i="1"/>
  <c r="AV57" i="1"/>
  <c r="AN57" i="1"/>
  <c r="AF57" i="1"/>
  <c r="X57" i="1"/>
  <c r="P57" i="1"/>
  <c r="DN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D58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R56" i="1"/>
  <c r="DR57" i="1" l="1"/>
  <c r="DL58" i="1"/>
  <c r="DD58" i="1"/>
  <c r="CV58" i="1"/>
  <c r="CN58" i="1"/>
  <c r="CF58" i="1"/>
  <c r="BX58" i="1"/>
  <c r="BP58" i="1"/>
  <c r="BH58" i="1"/>
  <c r="AZ58" i="1"/>
  <c r="AR58" i="1"/>
  <c r="AJ58" i="1"/>
  <c r="AB58" i="1"/>
  <c r="T58" i="1"/>
  <c r="D59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P58" i="1"/>
  <c r="DH58" i="1"/>
  <c r="CZ58" i="1"/>
  <c r="CR58" i="1"/>
  <c r="CJ58" i="1"/>
  <c r="CB58" i="1"/>
  <c r="BT58" i="1"/>
  <c r="BL58" i="1"/>
  <c r="BD58" i="1"/>
  <c r="AV58" i="1"/>
  <c r="AN58" i="1"/>
  <c r="AF58" i="1"/>
  <c r="X58" i="1"/>
  <c r="P58" i="1"/>
  <c r="DN58" i="1"/>
  <c r="DF58" i="1"/>
  <c r="CX58" i="1"/>
  <c r="CP58" i="1"/>
  <c r="CH58" i="1"/>
  <c r="BZ58" i="1"/>
  <c r="BR58" i="1"/>
  <c r="BJ58" i="1"/>
  <c r="BB58" i="1"/>
  <c r="AT58" i="1"/>
  <c r="AL58" i="1"/>
  <c r="AD58" i="1"/>
  <c r="V58" i="1"/>
  <c r="DP59" i="1" l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N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D60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R58" i="1"/>
  <c r="DR59" i="1" l="1"/>
  <c r="DL60" i="1"/>
  <c r="DD60" i="1"/>
  <c r="CV60" i="1"/>
  <c r="CN60" i="1"/>
  <c r="CF60" i="1"/>
  <c r="BX60" i="1"/>
  <c r="BP60" i="1"/>
  <c r="BH60" i="1"/>
  <c r="AZ60" i="1"/>
  <c r="AR60" i="1"/>
  <c r="AJ60" i="1"/>
  <c r="AB60" i="1"/>
  <c r="T60" i="1"/>
  <c r="D61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DP60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N60" i="1"/>
  <c r="DF60" i="1"/>
  <c r="CX60" i="1"/>
  <c r="CP60" i="1"/>
  <c r="CH60" i="1"/>
  <c r="BZ60" i="1"/>
  <c r="BR60" i="1"/>
  <c r="BJ60" i="1"/>
  <c r="BB60" i="1"/>
  <c r="AT60" i="1"/>
  <c r="AL60" i="1"/>
  <c r="AD60" i="1"/>
  <c r="V60" i="1"/>
  <c r="DP61" i="1" l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N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DL61" i="1"/>
  <c r="DD61" i="1"/>
  <c r="CV61" i="1"/>
  <c r="CN61" i="1"/>
  <c r="CF61" i="1"/>
  <c r="BX61" i="1"/>
  <c r="BP61" i="1"/>
  <c r="BH61" i="1"/>
  <c r="AZ61" i="1"/>
  <c r="AR61" i="1"/>
  <c r="AJ61" i="1"/>
  <c r="AB61" i="1"/>
  <c r="T61" i="1"/>
  <c r="D62" i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DR60" i="1"/>
  <c r="DR61" i="1" l="1"/>
  <c r="DL62" i="1"/>
  <c r="DL52" i="1" s="1"/>
  <c r="DD62" i="1"/>
  <c r="DD52" i="1" s="1"/>
  <c r="CV62" i="1"/>
  <c r="CV52" i="1" s="1"/>
  <c r="CN62" i="1"/>
  <c r="CN52" i="1" s="1"/>
  <c r="CF62" i="1"/>
  <c r="CF52" i="1" s="1"/>
  <c r="BX62" i="1"/>
  <c r="BX52" i="1" s="1"/>
  <c r="BP62" i="1"/>
  <c r="BP52" i="1" s="1"/>
  <c r="BH62" i="1"/>
  <c r="BH52" i="1" s="1"/>
  <c r="AZ62" i="1"/>
  <c r="AZ52" i="1" s="1"/>
  <c r="AR62" i="1"/>
  <c r="AR52" i="1" s="1"/>
  <c r="AJ62" i="1"/>
  <c r="AJ52" i="1" s="1"/>
  <c r="AB62" i="1"/>
  <c r="AB52" i="1" s="1"/>
  <c r="T62" i="1"/>
  <c r="T52" i="1" s="1"/>
  <c r="D63" i="1"/>
  <c r="D64" i="1" s="1"/>
  <c r="DJ62" i="1"/>
  <c r="DJ52" i="1" s="1"/>
  <c r="DB62" i="1"/>
  <c r="DB52" i="1" s="1"/>
  <c r="CT62" i="1"/>
  <c r="CT52" i="1" s="1"/>
  <c r="CL62" i="1"/>
  <c r="CL52" i="1" s="1"/>
  <c r="CD62" i="1"/>
  <c r="CD52" i="1" s="1"/>
  <c r="BV62" i="1"/>
  <c r="BV52" i="1" s="1"/>
  <c r="BN62" i="1"/>
  <c r="BN52" i="1" s="1"/>
  <c r="BF62" i="1"/>
  <c r="BF52" i="1" s="1"/>
  <c r="AX62" i="1"/>
  <c r="AX52" i="1" s="1"/>
  <c r="AP62" i="1"/>
  <c r="AP52" i="1" s="1"/>
  <c r="AH62" i="1"/>
  <c r="AH52" i="1" s="1"/>
  <c r="Z62" i="1"/>
  <c r="Z52" i="1" s="1"/>
  <c r="R62" i="1"/>
  <c r="R52" i="1" s="1"/>
  <c r="DP62" i="1"/>
  <c r="DP52" i="1" s="1"/>
  <c r="DH62" i="1"/>
  <c r="DH52" i="1" s="1"/>
  <c r="CZ62" i="1"/>
  <c r="CZ52" i="1" s="1"/>
  <c r="CR62" i="1"/>
  <c r="CR52" i="1" s="1"/>
  <c r="CJ62" i="1"/>
  <c r="CJ52" i="1" s="1"/>
  <c r="CB62" i="1"/>
  <c r="CB52" i="1" s="1"/>
  <c r="BT62" i="1"/>
  <c r="BT52" i="1" s="1"/>
  <c r="BL62" i="1"/>
  <c r="BL52" i="1" s="1"/>
  <c r="BD62" i="1"/>
  <c r="BD52" i="1" s="1"/>
  <c r="AV62" i="1"/>
  <c r="AV52" i="1" s="1"/>
  <c r="AN62" i="1"/>
  <c r="AN52" i="1" s="1"/>
  <c r="AF62" i="1"/>
  <c r="AF52" i="1" s="1"/>
  <c r="X62" i="1"/>
  <c r="X52" i="1" s="1"/>
  <c r="P62" i="1"/>
  <c r="DN62" i="1"/>
  <c r="DN52" i="1" s="1"/>
  <c r="DF62" i="1"/>
  <c r="DF52" i="1" s="1"/>
  <c r="CX62" i="1"/>
  <c r="CX52" i="1" s="1"/>
  <c r="CP62" i="1"/>
  <c r="CP52" i="1" s="1"/>
  <c r="CH62" i="1"/>
  <c r="CH52" i="1" s="1"/>
  <c r="BZ62" i="1"/>
  <c r="BZ52" i="1" s="1"/>
  <c r="BR62" i="1"/>
  <c r="BR52" i="1" s="1"/>
  <c r="BJ62" i="1"/>
  <c r="BJ52" i="1" s="1"/>
  <c r="BB62" i="1"/>
  <c r="BB52" i="1" s="1"/>
  <c r="AT62" i="1"/>
  <c r="AT52" i="1" s="1"/>
  <c r="AL62" i="1"/>
  <c r="AL52" i="1" s="1"/>
  <c r="AD62" i="1"/>
  <c r="AD52" i="1" s="1"/>
  <c r="V62" i="1"/>
  <c r="V52" i="1" s="1"/>
  <c r="DN64" i="1" l="1"/>
  <c r="DF64" i="1"/>
  <c r="CX64" i="1"/>
  <c r="CP64" i="1"/>
  <c r="CH64" i="1"/>
  <c r="BZ64" i="1"/>
  <c r="BR64" i="1"/>
  <c r="BJ64" i="1"/>
  <c r="BB64" i="1"/>
  <c r="AT64" i="1"/>
  <c r="AL64" i="1"/>
  <c r="AD64" i="1"/>
  <c r="V64" i="1"/>
  <c r="DL64" i="1"/>
  <c r="DD64" i="1"/>
  <c r="CV64" i="1"/>
  <c r="CN64" i="1"/>
  <c r="CF64" i="1"/>
  <c r="BX64" i="1"/>
  <c r="BP64" i="1"/>
  <c r="BH64" i="1"/>
  <c r="AZ64" i="1"/>
  <c r="AR64" i="1"/>
  <c r="AJ64" i="1"/>
  <c r="AB64" i="1"/>
  <c r="T64" i="1"/>
  <c r="D65" i="1"/>
  <c r="DJ64" i="1"/>
  <c r="DB64" i="1"/>
  <c r="CT64" i="1"/>
  <c r="CL64" i="1"/>
  <c r="CD64" i="1"/>
  <c r="BV64" i="1"/>
  <c r="BN64" i="1"/>
  <c r="BF64" i="1"/>
  <c r="AX64" i="1"/>
  <c r="AP64" i="1"/>
  <c r="AH64" i="1"/>
  <c r="Z64" i="1"/>
  <c r="R64" i="1"/>
  <c r="DP64" i="1"/>
  <c r="DH64" i="1"/>
  <c r="CZ64" i="1"/>
  <c r="CR64" i="1"/>
  <c r="CJ64" i="1"/>
  <c r="CB64" i="1"/>
  <c r="BT64" i="1"/>
  <c r="BL64" i="1"/>
  <c r="BD64" i="1"/>
  <c r="AV64" i="1"/>
  <c r="AN64" i="1"/>
  <c r="AF64" i="1"/>
  <c r="X64" i="1"/>
  <c r="P64" i="1"/>
  <c r="DR62" i="1"/>
  <c r="DR52" i="1" s="1"/>
  <c r="P52" i="1"/>
  <c r="D66" i="1" l="1"/>
  <c r="DJ65" i="1"/>
  <c r="DB65" i="1"/>
  <c r="CT65" i="1"/>
  <c r="CL65" i="1"/>
  <c r="CD65" i="1"/>
  <c r="BV65" i="1"/>
  <c r="BN65" i="1"/>
  <c r="BF65" i="1"/>
  <c r="AX65" i="1"/>
  <c r="AP65" i="1"/>
  <c r="AH65" i="1"/>
  <c r="Z65" i="1"/>
  <c r="R65" i="1"/>
  <c r="DP65" i="1"/>
  <c r="DH65" i="1"/>
  <c r="CZ65" i="1"/>
  <c r="CR65" i="1"/>
  <c r="CJ65" i="1"/>
  <c r="CB65" i="1"/>
  <c r="BT65" i="1"/>
  <c r="BL65" i="1"/>
  <c r="BD65" i="1"/>
  <c r="AV65" i="1"/>
  <c r="AN65" i="1"/>
  <c r="AF65" i="1"/>
  <c r="X65" i="1"/>
  <c r="P65" i="1"/>
  <c r="DN65" i="1"/>
  <c r="DF65" i="1"/>
  <c r="CX65" i="1"/>
  <c r="CP65" i="1"/>
  <c r="CH65" i="1"/>
  <c r="BZ65" i="1"/>
  <c r="BR65" i="1"/>
  <c r="BJ65" i="1"/>
  <c r="BB65" i="1"/>
  <c r="AT65" i="1"/>
  <c r="AL65" i="1"/>
  <c r="AD65" i="1"/>
  <c r="V65" i="1"/>
  <c r="DL65" i="1"/>
  <c r="DD65" i="1"/>
  <c r="CV65" i="1"/>
  <c r="CN65" i="1"/>
  <c r="CF65" i="1"/>
  <c r="BX65" i="1"/>
  <c r="BP65" i="1"/>
  <c r="BH65" i="1"/>
  <c r="AZ65" i="1"/>
  <c r="AR65" i="1"/>
  <c r="AJ65" i="1"/>
  <c r="AB65" i="1"/>
  <c r="T65" i="1"/>
  <c r="DR64" i="1"/>
  <c r="DN66" i="1" l="1"/>
  <c r="DF66" i="1"/>
  <c r="CX66" i="1"/>
  <c r="CP66" i="1"/>
  <c r="CH66" i="1"/>
  <c r="BZ66" i="1"/>
  <c r="BR66" i="1"/>
  <c r="BJ66" i="1"/>
  <c r="BB66" i="1"/>
  <c r="AT66" i="1"/>
  <c r="AL66" i="1"/>
  <c r="AD66" i="1"/>
  <c r="V66" i="1"/>
  <c r="DL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D67" i="1"/>
  <c r="DJ66" i="1"/>
  <c r="DB66" i="1"/>
  <c r="CT66" i="1"/>
  <c r="CL66" i="1"/>
  <c r="CD66" i="1"/>
  <c r="BV66" i="1"/>
  <c r="BN66" i="1"/>
  <c r="BF66" i="1"/>
  <c r="AX66" i="1"/>
  <c r="AP66" i="1"/>
  <c r="AH66" i="1"/>
  <c r="Z66" i="1"/>
  <c r="R66" i="1"/>
  <c r="DP66" i="1"/>
  <c r="DH66" i="1"/>
  <c r="CZ66" i="1"/>
  <c r="CR66" i="1"/>
  <c r="CJ66" i="1"/>
  <c r="CB66" i="1"/>
  <c r="BT66" i="1"/>
  <c r="BL66" i="1"/>
  <c r="BD66" i="1"/>
  <c r="AV66" i="1"/>
  <c r="AN66" i="1"/>
  <c r="AF66" i="1"/>
  <c r="X66" i="1"/>
  <c r="P66" i="1"/>
  <c r="DR65" i="1"/>
  <c r="DR66" i="1" l="1"/>
  <c r="D68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P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N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DN68" i="1" l="1"/>
  <c r="DF68" i="1"/>
  <c r="CX68" i="1"/>
  <c r="CP68" i="1"/>
  <c r="CH68" i="1"/>
  <c r="BZ68" i="1"/>
  <c r="BR68" i="1"/>
  <c r="BJ68" i="1"/>
  <c r="BB68" i="1"/>
  <c r="AT68" i="1"/>
  <c r="AL68" i="1"/>
  <c r="AD68" i="1"/>
  <c r="V68" i="1"/>
  <c r="DL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D69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P68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R67" i="1"/>
  <c r="DR68" i="1" l="1"/>
  <c r="D70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DP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DR69" i="1" l="1"/>
  <c r="DN70" i="1"/>
  <c r="DN63" i="1" s="1"/>
  <c r="DF70" i="1"/>
  <c r="DF63" i="1" s="1"/>
  <c r="CX70" i="1"/>
  <c r="CX63" i="1" s="1"/>
  <c r="CP70" i="1"/>
  <c r="CP63" i="1" s="1"/>
  <c r="CH70" i="1"/>
  <c r="CH63" i="1" s="1"/>
  <c r="BZ70" i="1"/>
  <c r="BZ63" i="1" s="1"/>
  <c r="BR70" i="1"/>
  <c r="BR63" i="1" s="1"/>
  <c r="BJ70" i="1"/>
  <c r="BJ63" i="1" s="1"/>
  <c r="BB70" i="1"/>
  <c r="BB63" i="1" s="1"/>
  <c r="AT70" i="1"/>
  <c r="AT63" i="1" s="1"/>
  <c r="AL70" i="1"/>
  <c r="AL63" i="1" s="1"/>
  <c r="AD70" i="1"/>
  <c r="AD63" i="1" s="1"/>
  <c r="V70" i="1"/>
  <c r="V63" i="1" s="1"/>
  <c r="DL70" i="1"/>
  <c r="DL63" i="1" s="1"/>
  <c r="DD70" i="1"/>
  <c r="DD63" i="1" s="1"/>
  <c r="CV70" i="1"/>
  <c r="CV63" i="1" s="1"/>
  <c r="CN70" i="1"/>
  <c r="CN63" i="1" s="1"/>
  <c r="CF70" i="1"/>
  <c r="CF63" i="1" s="1"/>
  <c r="BX70" i="1"/>
  <c r="BX63" i="1" s="1"/>
  <c r="BP70" i="1"/>
  <c r="BP63" i="1" s="1"/>
  <c r="BH70" i="1"/>
  <c r="BH63" i="1" s="1"/>
  <c r="AZ70" i="1"/>
  <c r="AZ63" i="1" s="1"/>
  <c r="AR70" i="1"/>
  <c r="AR63" i="1" s="1"/>
  <c r="AJ70" i="1"/>
  <c r="AJ63" i="1" s="1"/>
  <c r="AB70" i="1"/>
  <c r="AB63" i="1" s="1"/>
  <c r="T70" i="1"/>
  <c r="T63" i="1" s="1"/>
  <c r="DJ70" i="1"/>
  <c r="DJ63" i="1" s="1"/>
  <c r="DB70" i="1"/>
  <c r="DB63" i="1" s="1"/>
  <c r="CT70" i="1"/>
  <c r="CT63" i="1" s="1"/>
  <c r="CL70" i="1"/>
  <c r="CL63" i="1" s="1"/>
  <c r="CD70" i="1"/>
  <c r="CD63" i="1" s="1"/>
  <c r="BV70" i="1"/>
  <c r="BV63" i="1" s="1"/>
  <c r="BN70" i="1"/>
  <c r="BN63" i="1" s="1"/>
  <c r="BF70" i="1"/>
  <c r="BF63" i="1" s="1"/>
  <c r="AX70" i="1"/>
  <c r="AX63" i="1" s="1"/>
  <c r="AP70" i="1"/>
  <c r="AP63" i="1" s="1"/>
  <c r="AH70" i="1"/>
  <c r="AH63" i="1" s="1"/>
  <c r="Z70" i="1"/>
  <c r="Z63" i="1" s="1"/>
  <c r="R70" i="1"/>
  <c r="R63" i="1" s="1"/>
  <c r="D71" i="1"/>
  <c r="D72" i="1" s="1"/>
  <c r="DP70" i="1"/>
  <c r="DP63" i="1" s="1"/>
  <c r="DH70" i="1"/>
  <c r="DH63" i="1" s="1"/>
  <c r="CZ70" i="1"/>
  <c r="CZ63" i="1" s="1"/>
  <c r="CR70" i="1"/>
  <c r="CR63" i="1" s="1"/>
  <c r="CJ70" i="1"/>
  <c r="CJ63" i="1" s="1"/>
  <c r="CB70" i="1"/>
  <c r="CB63" i="1" s="1"/>
  <c r="BT70" i="1"/>
  <c r="BT63" i="1" s="1"/>
  <c r="BL70" i="1"/>
  <c r="BL63" i="1" s="1"/>
  <c r="BD70" i="1"/>
  <c r="BD63" i="1" s="1"/>
  <c r="AV70" i="1"/>
  <c r="AV63" i="1" s="1"/>
  <c r="AN70" i="1"/>
  <c r="AN63" i="1" s="1"/>
  <c r="AF70" i="1"/>
  <c r="AF63" i="1" s="1"/>
  <c r="X70" i="1"/>
  <c r="X63" i="1" s="1"/>
  <c r="P70" i="1"/>
  <c r="DR70" i="1" l="1"/>
  <c r="DR63" i="1" s="1"/>
  <c r="P63" i="1"/>
  <c r="D73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DP72" i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N72" i="1"/>
  <c r="DF72" i="1"/>
  <c r="CX72" i="1"/>
  <c r="CP72" i="1"/>
  <c r="CH72" i="1"/>
  <c r="BZ72" i="1"/>
  <c r="BR72" i="1"/>
  <c r="BJ72" i="1"/>
  <c r="BB72" i="1"/>
  <c r="AT72" i="1"/>
  <c r="AL72" i="1"/>
  <c r="AD72" i="1"/>
  <c r="V72" i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DN73" i="1" l="1"/>
  <c r="DF73" i="1"/>
  <c r="CX73" i="1"/>
  <c r="CP73" i="1"/>
  <c r="CH73" i="1"/>
  <c r="BZ73" i="1"/>
  <c r="BR73" i="1"/>
  <c r="BJ73" i="1"/>
  <c r="BB73" i="1"/>
  <c r="AT73" i="1"/>
  <c r="AL73" i="1"/>
  <c r="AD73" i="1"/>
  <c r="V73" i="1"/>
  <c r="DL73" i="1"/>
  <c r="DD73" i="1"/>
  <c r="CV73" i="1"/>
  <c r="CN73" i="1"/>
  <c r="CF73" i="1"/>
  <c r="BX73" i="1"/>
  <c r="BP73" i="1"/>
  <c r="BH73" i="1"/>
  <c r="AZ73" i="1"/>
  <c r="AR73" i="1"/>
  <c r="AJ73" i="1"/>
  <c r="AB73" i="1"/>
  <c r="T73" i="1"/>
  <c r="D74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DP73" i="1"/>
  <c r="DH73" i="1"/>
  <c r="CZ73" i="1"/>
  <c r="CR73" i="1"/>
  <c r="CJ73" i="1"/>
  <c r="CB73" i="1"/>
  <c r="BT73" i="1"/>
  <c r="BL73" i="1"/>
  <c r="BD73" i="1"/>
  <c r="AV73" i="1"/>
  <c r="AN73" i="1"/>
  <c r="AF73" i="1"/>
  <c r="X73" i="1"/>
  <c r="P73" i="1"/>
  <c r="DR72" i="1"/>
  <c r="DR73" i="1" l="1"/>
  <c r="D75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P74" i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N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DL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DN75" i="1" l="1"/>
  <c r="DN71" i="1" s="1"/>
  <c r="DF75" i="1"/>
  <c r="DF71" i="1" s="1"/>
  <c r="CX75" i="1"/>
  <c r="CX71" i="1" s="1"/>
  <c r="CP75" i="1"/>
  <c r="CH75" i="1"/>
  <c r="CH71" i="1" s="1"/>
  <c r="BZ75" i="1"/>
  <c r="BZ71" i="1" s="1"/>
  <c r="BR75" i="1"/>
  <c r="BR71" i="1" s="1"/>
  <c r="BJ75" i="1"/>
  <c r="BJ71" i="1" s="1"/>
  <c r="BB75" i="1"/>
  <c r="BB71" i="1" s="1"/>
  <c r="AT75" i="1"/>
  <c r="AT71" i="1" s="1"/>
  <c r="AL75" i="1"/>
  <c r="AL71" i="1" s="1"/>
  <c r="AD75" i="1"/>
  <c r="AD71" i="1" s="1"/>
  <c r="V75" i="1"/>
  <c r="V71" i="1" s="1"/>
  <c r="DL75" i="1"/>
  <c r="DL71" i="1" s="1"/>
  <c r="DD75" i="1"/>
  <c r="DD71" i="1" s="1"/>
  <c r="CV75" i="1"/>
  <c r="CV71" i="1" s="1"/>
  <c r="CN75" i="1"/>
  <c r="CN71" i="1" s="1"/>
  <c r="CF75" i="1"/>
  <c r="CF71" i="1" s="1"/>
  <c r="BX75" i="1"/>
  <c r="BX71" i="1" s="1"/>
  <c r="BP75" i="1"/>
  <c r="BP71" i="1" s="1"/>
  <c r="BH75" i="1"/>
  <c r="BH71" i="1" s="1"/>
  <c r="AZ75" i="1"/>
  <c r="AZ71" i="1" s="1"/>
  <c r="AR75" i="1"/>
  <c r="AR71" i="1" s="1"/>
  <c r="AJ75" i="1"/>
  <c r="AJ71" i="1" s="1"/>
  <c r="AB75" i="1"/>
  <c r="AB71" i="1" s="1"/>
  <c r="T75" i="1"/>
  <c r="T71" i="1" s="1"/>
  <c r="D76" i="1"/>
  <c r="D77" i="1" s="1"/>
  <c r="DJ75" i="1"/>
  <c r="DJ71" i="1" s="1"/>
  <c r="DB75" i="1"/>
  <c r="DB71" i="1" s="1"/>
  <c r="CT75" i="1"/>
  <c r="CL75" i="1"/>
  <c r="CL71" i="1" s="1"/>
  <c r="CD75" i="1"/>
  <c r="CD71" i="1" s="1"/>
  <c r="BV75" i="1"/>
  <c r="BV71" i="1" s="1"/>
  <c r="BN75" i="1"/>
  <c r="BN71" i="1" s="1"/>
  <c r="BF75" i="1"/>
  <c r="BF71" i="1" s="1"/>
  <c r="AX75" i="1"/>
  <c r="AX71" i="1" s="1"/>
  <c r="AP75" i="1"/>
  <c r="AP71" i="1" s="1"/>
  <c r="AH75" i="1"/>
  <c r="AH71" i="1" s="1"/>
  <c r="Z75" i="1"/>
  <c r="Z71" i="1" s="1"/>
  <c r="R75" i="1"/>
  <c r="R71" i="1" s="1"/>
  <c r="DP75" i="1"/>
  <c r="DP71" i="1" s="1"/>
  <c r="DH75" i="1"/>
  <c r="CZ75" i="1"/>
  <c r="CZ71" i="1" s="1"/>
  <c r="CR75" i="1"/>
  <c r="CR71" i="1" s="1"/>
  <c r="CJ75" i="1"/>
  <c r="CJ71" i="1" s="1"/>
  <c r="CB75" i="1"/>
  <c r="BT75" i="1"/>
  <c r="BT71" i="1" s="1"/>
  <c r="BL75" i="1"/>
  <c r="BL71" i="1" s="1"/>
  <c r="BD75" i="1"/>
  <c r="BD71" i="1" s="1"/>
  <c r="AV75" i="1"/>
  <c r="AV71" i="1" s="1"/>
  <c r="AN75" i="1"/>
  <c r="AN71" i="1" s="1"/>
  <c r="AF75" i="1"/>
  <c r="AF71" i="1" s="1"/>
  <c r="X75" i="1"/>
  <c r="X71" i="1" s="1"/>
  <c r="P75" i="1"/>
  <c r="P71" i="1" s="1"/>
  <c r="CP71" i="1"/>
  <c r="DR74" i="1"/>
  <c r="CB71" i="1"/>
  <c r="DH71" i="1"/>
  <c r="CT71" i="1"/>
  <c r="DR75" i="1" l="1"/>
  <c r="DR71" i="1" s="1"/>
  <c r="DP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N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D78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R77" i="1" l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D79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DP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N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DR78" i="1" l="1"/>
  <c r="DP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N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D80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DR79" i="1" l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81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DP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DP81" i="1" l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82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R80" i="1"/>
  <c r="DL82" i="1" l="1"/>
  <c r="DD82" i="1"/>
  <c r="CV82" i="1"/>
  <c r="CN82" i="1"/>
  <c r="CF82" i="1"/>
  <c r="BX82" i="1"/>
  <c r="BP82" i="1"/>
  <c r="BH82" i="1"/>
  <c r="AZ82" i="1"/>
  <c r="AR82" i="1"/>
  <c r="AJ82" i="1"/>
  <c r="AB82" i="1"/>
  <c r="T82" i="1"/>
  <c r="D83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P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DR81" i="1"/>
  <c r="DN83" i="1" l="1"/>
  <c r="DF83" i="1"/>
  <c r="CX83" i="1"/>
  <c r="CP83" i="1"/>
  <c r="CH83" i="1"/>
  <c r="BZ83" i="1"/>
  <c r="BR83" i="1"/>
  <c r="BD83" i="1"/>
  <c r="AV83" i="1"/>
  <c r="AN83" i="1"/>
  <c r="AF83" i="1"/>
  <c r="X83" i="1"/>
  <c r="P83" i="1"/>
  <c r="DL83" i="1"/>
  <c r="DD83" i="1"/>
  <c r="CV83" i="1"/>
  <c r="CN83" i="1"/>
  <c r="CF83" i="1"/>
  <c r="BX83" i="1"/>
  <c r="BP83" i="1"/>
  <c r="BJ83" i="1"/>
  <c r="BB83" i="1"/>
  <c r="AT83" i="1"/>
  <c r="AL83" i="1"/>
  <c r="AD83" i="1"/>
  <c r="V83" i="1"/>
  <c r="D84" i="1"/>
  <c r="DJ83" i="1"/>
  <c r="DB83" i="1"/>
  <c r="CT83" i="1"/>
  <c r="CL83" i="1"/>
  <c r="CD83" i="1"/>
  <c r="BV83" i="1"/>
  <c r="BN83" i="1"/>
  <c r="BH83" i="1"/>
  <c r="AZ83" i="1"/>
  <c r="AR83" i="1"/>
  <c r="AJ83" i="1"/>
  <c r="AB83" i="1"/>
  <c r="T83" i="1"/>
  <c r="DP83" i="1"/>
  <c r="DH83" i="1"/>
  <c r="CZ83" i="1"/>
  <c r="CR83" i="1"/>
  <c r="CJ83" i="1"/>
  <c r="CB83" i="1"/>
  <c r="BT83" i="1"/>
  <c r="BF83" i="1"/>
  <c r="AX83" i="1"/>
  <c r="AP83" i="1"/>
  <c r="AH83" i="1"/>
  <c r="Z83" i="1"/>
  <c r="R83" i="1"/>
  <c r="BL83" i="1"/>
  <c r="DR82" i="1"/>
  <c r="D85" i="1" l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DP84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N84" i="1"/>
  <c r="DF84" i="1"/>
  <c r="CX84" i="1"/>
  <c r="CP84" i="1"/>
  <c r="CH84" i="1"/>
  <c r="BZ84" i="1"/>
  <c r="BR84" i="1"/>
  <c r="BJ84" i="1"/>
  <c r="BB84" i="1"/>
  <c r="AT84" i="1"/>
  <c r="AL84" i="1"/>
  <c r="AD84" i="1"/>
  <c r="V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DR83" i="1"/>
  <c r="DR84" i="1" l="1"/>
  <c r="DN85" i="1"/>
  <c r="DF85" i="1"/>
  <c r="CX85" i="1"/>
  <c r="CP85" i="1"/>
  <c r="CH85" i="1"/>
  <c r="BZ85" i="1"/>
  <c r="BR85" i="1"/>
  <c r="BJ85" i="1"/>
  <c r="BB85" i="1"/>
  <c r="AT85" i="1"/>
  <c r="AL85" i="1"/>
  <c r="AD85" i="1"/>
  <c r="V85" i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D86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DP85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DR85" i="1" l="1"/>
  <c r="DP86" i="1"/>
  <c r="DH86" i="1"/>
  <c r="CZ86" i="1"/>
  <c r="CR86" i="1"/>
  <c r="CJ86" i="1"/>
  <c r="CB86" i="1"/>
  <c r="BT86" i="1"/>
  <c r="BL86" i="1"/>
  <c r="BD86" i="1"/>
  <c r="AX86" i="1"/>
  <c r="AP86" i="1"/>
  <c r="AH86" i="1"/>
  <c r="Z86" i="1"/>
  <c r="R86" i="1"/>
  <c r="D88" i="1"/>
  <c r="DN86" i="1"/>
  <c r="DF86" i="1"/>
  <c r="CX86" i="1"/>
  <c r="CP86" i="1"/>
  <c r="CH86" i="1"/>
  <c r="BZ86" i="1"/>
  <c r="BR86" i="1"/>
  <c r="BJ86" i="1"/>
  <c r="AV86" i="1"/>
  <c r="AN86" i="1"/>
  <c r="AF86" i="1"/>
  <c r="X86" i="1"/>
  <c r="P86" i="1"/>
  <c r="DL86" i="1"/>
  <c r="DD86" i="1"/>
  <c r="CV86" i="1"/>
  <c r="CN86" i="1"/>
  <c r="CF86" i="1"/>
  <c r="BX86" i="1"/>
  <c r="BP86" i="1"/>
  <c r="BH86" i="1"/>
  <c r="AT86" i="1"/>
  <c r="AL86" i="1"/>
  <c r="AD86" i="1"/>
  <c r="V86" i="1"/>
  <c r="D87" i="1"/>
  <c r="DJ86" i="1"/>
  <c r="DB86" i="1"/>
  <c r="CT86" i="1"/>
  <c r="CL86" i="1"/>
  <c r="CD86" i="1"/>
  <c r="BV86" i="1"/>
  <c r="BN86" i="1"/>
  <c r="BF86" i="1"/>
  <c r="AZ86" i="1"/>
  <c r="AR86" i="1"/>
  <c r="AJ86" i="1"/>
  <c r="AB86" i="1"/>
  <c r="T86" i="1"/>
  <c r="BB86" i="1"/>
  <c r="DR86" i="1" l="1"/>
  <c r="DP88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N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89" i="1"/>
  <c r="D90" i="1" s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DP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N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AP76" i="1" l="1"/>
  <c r="BV76" i="1"/>
  <c r="DB76" i="1"/>
  <c r="AB76" i="1"/>
  <c r="BH76" i="1"/>
  <c r="CN76" i="1"/>
  <c r="V76" i="1"/>
  <c r="BB76" i="1"/>
  <c r="CH76" i="1"/>
  <c r="DN76" i="1"/>
  <c r="AN76" i="1"/>
  <c r="BT76" i="1"/>
  <c r="CZ76" i="1"/>
  <c r="DR87" i="1"/>
  <c r="R76" i="1"/>
  <c r="AX76" i="1"/>
  <c r="CD76" i="1"/>
  <c r="DJ76" i="1"/>
  <c r="AJ76" i="1"/>
  <c r="BP76" i="1"/>
  <c r="CV76" i="1"/>
  <c r="AD76" i="1"/>
  <c r="BJ76" i="1"/>
  <c r="CP76" i="1"/>
  <c r="DR88" i="1"/>
  <c r="P76" i="1"/>
  <c r="AV76" i="1"/>
  <c r="CB76" i="1"/>
  <c r="DH76" i="1"/>
  <c r="Z76" i="1"/>
  <c r="BF76" i="1"/>
  <c r="CL76" i="1"/>
  <c r="D91" i="1"/>
  <c r="DJ90" i="1"/>
  <c r="DB90" i="1"/>
  <c r="CT90" i="1"/>
  <c r="CL90" i="1"/>
  <c r="CD90" i="1"/>
  <c r="BV90" i="1"/>
  <c r="BN90" i="1"/>
  <c r="BF90" i="1"/>
  <c r="AX90" i="1"/>
  <c r="AP90" i="1"/>
  <c r="AH90" i="1"/>
  <c r="Z90" i="1"/>
  <c r="R90" i="1"/>
  <c r="DP90" i="1"/>
  <c r="DH90" i="1"/>
  <c r="CZ90" i="1"/>
  <c r="CR90" i="1"/>
  <c r="CJ90" i="1"/>
  <c r="CB90" i="1"/>
  <c r="BT90" i="1"/>
  <c r="BL90" i="1"/>
  <c r="BD90" i="1"/>
  <c r="AV90" i="1"/>
  <c r="AN90" i="1"/>
  <c r="AF90" i="1"/>
  <c r="X90" i="1"/>
  <c r="P90" i="1"/>
  <c r="DN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AR76" i="1"/>
  <c r="BX76" i="1"/>
  <c r="DD76" i="1"/>
  <c r="AL76" i="1"/>
  <c r="BR76" i="1"/>
  <c r="CX76" i="1"/>
  <c r="X76" i="1"/>
  <c r="BD76" i="1"/>
  <c r="CJ76" i="1"/>
  <c r="DP76" i="1"/>
  <c r="AH76" i="1"/>
  <c r="BN76" i="1"/>
  <c r="CT76" i="1"/>
  <c r="T76" i="1"/>
  <c r="AZ76" i="1"/>
  <c r="CF76" i="1"/>
  <c r="DL76" i="1"/>
  <c r="AT76" i="1"/>
  <c r="BZ76" i="1"/>
  <c r="DF76" i="1"/>
  <c r="AF76" i="1"/>
  <c r="BL76" i="1"/>
  <c r="CR76" i="1"/>
  <c r="DR76" i="1" l="1"/>
  <c r="DR90" i="1"/>
  <c r="DN91" i="1"/>
  <c r="DF91" i="1"/>
  <c r="CX91" i="1"/>
  <c r="CP91" i="1"/>
  <c r="CH91" i="1"/>
  <c r="BZ91" i="1"/>
  <c r="BR91" i="1"/>
  <c r="BJ91" i="1"/>
  <c r="BB91" i="1"/>
  <c r="AT91" i="1"/>
  <c r="AL91" i="1"/>
  <c r="AD91" i="1"/>
  <c r="V91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D92" i="1"/>
  <c r="DJ91" i="1"/>
  <c r="DB91" i="1"/>
  <c r="CT91" i="1"/>
  <c r="CL91" i="1"/>
  <c r="CD91" i="1"/>
  <c r="BV91" i="1"/>
  <c r="BN91" i="1"/>
  <c r="BF91" i="1"/>
  <c r="AX91" i="1"/>
  <c r="AP91" i="1"/>
  <c r="AH91" i="1"/>
  <c r="Z91" i="1"/>
  <c r="R91" i="1"/>
  <c r="DP91" i="1"/>
  <c r="DH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R91" i="1" l="1"/>
  <c r="D93" i="1"/>
  <c r="DJ92" i="1"/>
  <c r="DB92" i="1"/>
  <c r="CT92" i="1"/>
  <c r="CL92" i="1"/>
  <c r="CD92" i="1"/>
  <c r="BV92" i="1"/>
  <c r="BN92" i="1"/>
  <c r="BF92" i="1"/>
  <c r="AX92" i="1"/>
  <c r="AP92" i="1"/>
  <c r="AH92" i="1"/>
  <c r="Z92" i="1"/>
  <c r="R92" i="1"/>
  <c r="DP92" i="1"/>
  <c r="DH92" i="1"/>
  <c r="CZ92" i="1"/>
  <c r="CR92" i="1"/>
  <c r="CJ92" i="1"/>
  <c r="CB92" i="1"/>
  <c r="BT92" i="1"/>
  <c r="BL92" i="1"/>
  <c r="BD92" i="1"/>
  <c r="AV92" i="1"/>
  <c r="AN92" i="1"/>
  <c r="AF92" i="1"/>
  <c r="X92" i="1"/>
  <c r="P92" i="1"/>
  <c r="DN92" i="1"/>
  <c r="DF92" i="1"/>
  <c r="CX92" i="1"/>
  <c r="CP92" i="1"/>
  <c r="CH92" i="1"/>
  <c r="BZ92" i="1"/>
  <c r="BR92" i="1"/>
  <c r="BJ92" i="1"/>
  <c r="BB92" i="1"/>
  <c r="AT92" i="1"/>
  <c r="AL92" i="1"/>
  <c r="AD92" i="1"/>
  <c r="V92" i="1"/>
  <c r="DL92" i="1"/>
  <c r="DD92" i="1"/>
  <c r="CV92" i="1"/>
  <c r="CN92" i="1"/>
  <c r="CF92" i="1"/>
  <c r="BX92" i="1"/>
  <c r="BP92" i="1"/>
  <c r="BH92" i="1"/>
  <c r="AZ92" i="1"/>
  <c r="AR92" i="1"/>
  <c r="AJ92" i="1"/>
  <c r="AB92" i="1"/>
  <c r="T92" i="1"/>
  <c r="DN93" i="1" l="1"/>
  <c r="DF93" i="1"/>
  <c r="CX93" i="1"/>
  <c r="CP93" i="1"/>
  <c r="CH93" i="1"/>
  <c r="BZ93" i="1"/>
  <c r="BR93" i="1"/>
  <c r="BJ93" i="1"/>
  <c r="BB93" i="1"/>
  <c r="AT93" i="1"/>
  <c r="AL93" i="1"/>
  <c r="AD93" i="1"/>
  <c r="V93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D94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P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R92" i="1"/>
  <c r="DR93" i="1" l="1"/>
  <c r="D95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DP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N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DN95" i="1" l="1"/>
  <c r="DF95" i="1"/>
  <c r="CX95" i="1"/>
  <c r="CP95" i="1"/>
  <c r="CH95" i="1"/>
  <c r="BZ95" i="1"/>
  <c r="BR95" i="1"/>
  <c r="BJ95" i="1"/>
  <c r="BB95" i="1"/>
  <c r="AT95" i="1"/>
  <c r="AL95" i="1"/>
  <c r="AD95" i="1"/>
  <c r="V95" i="1"/>
  <c r="DL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D96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DP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R94" i="1"/>
  <c r="DR95" i="1" l="1"/>
  <c r="D97" i="1"/>
  <c r="D98" i="1" s="1"/>
  <c r="DJ96" i="1"/>
  <c r="DJ89" i="1" s="1"/>
  <c r="DB96" i="1"/>
  <c r="DB89" i="1" s="1"/>
  <c r="CT96" i="1"/>
  <c r="CT89" i="1" s="1"/>
  <c r="CL96" i="1"/>
  <c r="CL89" i="1" s="1"/>
  <c r="CD96" i="1"/>
  <c r="CD89" i="1" s="1"/>
  <c r="BV96" i="1"/>
  <c r="BV89" i="1" s="1"/>
  <c r="BN96" i="1"/>
  <c r="BN89" i="1" s="1"/>
  <c r="BF96" i="1"/>
  <c r="BF89" i="1" s="1"/>
  <c r="AX96" i="1"/>
  <c r="AX89" i="1" s="1"/>
  <c r="AP96" i="1"/>
  <c r="AP89" i="1" s="1"/>
  <c r="AH96" i="1"/>
  <c r="AH89" i="1" s="1"/>
  <c r="Z96" i="1"/>
  <c r="Z89" i="1" s="1"/>
  <c r="R96" i="1"/>
  <c r="R89" i="1" s="1"/>
  <c r="DP96" i="1"/>
  <c r="DP89" i="1" s="1"/>
  <c r="DH96" i="1"/>
  <c r="DH89" i="1" s="1"/>
  <c r="CZ96" i="1"/>
  <c r="CZ89" i="1" s="1"/>
  <c r="CR96" i="1"/>
  <c r="CR89" i="1" s="1"/>
  <c r="CJ96" i="1"/>
  <c r="CJ89" i="1" s="1"/>
  <c r="CB96" i="1"/>
  <c r="CB89" i="1" s="1"/>
  <c r="BT96" i="1"/>
  <c r="BT89" i="1" s="1"/>
  <c r="BL96" i="1"/>
  <c r="BL89" i="1" s="1"/>
  <c r="BD96" i="1"/>
  <c r="BD89" i="1" s="1"/>
  <c r="AV96" i="1"/>
  <c r="AV89" i="1" s="1"/>
  <c r="AN96" i="1"/>
  <c r="AN89" i="1" s="1"/>
  <c r="AF96" i="1"/>
  <c r="AF89" i="1" s="1"/>
  <c r="X96" i="1"/>
  <c r="X89" i="1" s="1"/>
  <c r="P96" i="1"/>
  <c r="DN96" i="1"/>
  <c r="DN89" i="1" s="1"/>
  <c r="DF96" i="1"/>
  <c r="DF89" i="1" s="1"/>
  <c r="CX96" i="1"/>
  <c r="CX89" i="1" s="1"/>
  <c r="CP96" i="1"/>
  <c r="CP89" i="1" s="1"/>
  <c r="CH96" i="1"/>
  <c r="CH89" i="1" s="1"/>
  <c r="BZ96" i="1"/>
  <c r="BZ89" i="1" s="1"/>
  <c r="BR96" i="1"/>
  <c r="BR89" i="1" s="1"/>
  <c r="BJ96" i="1"/>
  <c r="BJ89" i="1" s="1"/>
  <c r="BB96" i="1"/>
  <c r="BB89" i="1" s="1"/>
  <c r="AT96" i="1"/>
  <c r="AT89" i="1" s="1"/>
  <c r="AL96" i="1"/>
  <c r="AL89" i="1" s="1"/>
  <c r="AD96" i="1"/>
  <c r="AD89" i="1" s="1"/>
  <c r="V96" i="1"/>
  <c r="V89" i="1" s="1"/>
  <c r="DL96" i="1"/>
  <c r="DL89" i="1" s="1"/>
  <c r="DD96" i="1"/>
  <c r="DD89" i="1" s="1"/>
  <c r="CV96" i="1"/>
  <c r="CV89" i="1" s="1"/>
  <c r="CN96" i="1"/>
  <c r="CN89" i="1" s="1"/>
  <c r="CF96" i="1"/>
  <c r="CF89" i="1" s="1"/>
  <c r="BX96" i="1"/>
  <c r="BX89" i="1" s="1"/>
  <c r="BP96" i="1"/>
  <c r="BP89" i="1" s="1"/>
  <c r="BH96" i="1"/>
  <c r="BH89" i="1" s="1"/>
  <c r="AZ96" i="1"/>
  <c r="AZ89" i="1" s="1"/>
  <c r="AR96" i="1"/>
  <c r="AR89" i="1" s="1"/>
  <c r="AJ96" i="1"/>
  <c r="AJ89" i="1" s="1"/>
  <c r="AB96" i="1"/>
  <c r="AB89" i="1" s="1"/>
  <c r="T96" i="1"/>
  <c r="T89" i="1" s="1"/>
  <c r="DL98" i="1" l="1"/>
  <c r="DD98" i="1"/>
  <c r="CV98" i="1"/>
  <c r="CN98" i="1"/>
  <c r="CF98" i="1"/>
  <c r="BX98" i="1"/>
  <c r="BP98" i="1"/>
  <c r="BH98" i="1"/>
  <c r="AZ98" i="1"/>
  <c r="AR98" i="1"/>
  <c r="AJ98" i="1"/>
  <c r="AB98" i="1"/>
  <c r="T98" i="1"/>
  <c r="D99" i="1"/>
  <c r="DJ98" i="1"/>
  <c r="DB98" i="1"/>
  <c r="CT98" i="1"/>
  <c r="CL98" i="1"/>
  <c r="CD98" i="1"/>
  <c r="BV98" i="1"/>
  <c r="BN98" i="1"/>
  <c r="BF98" i="1"/>
  <c r="AX98" i="1"/>
  <c r="AP98" i="1"/>
  <c r="AH98" i="1"/>
  <c r="Z98" i="1"/>
  <c r="R98" i="1"/>
  <c r="DP98" i="1"/>
  <c r="DH98" i="1"/>
  <c r="CZ98" i="1"/>
  <c r="CR98" i="1"/>
  <c r="CJ98" i="1"/>
  <c r="CB98" i="1"/>
  <c r="BT98" i="1"/>
  <c r="BL98" i="1"/>
  <c r="BD98" i="1"/>
  <c r="AV98" i="1"/>
  <c r="AN98" i="1"/>
  <c r="AF98" i="1"/>
  <c r="X98" i="1"/>
  <c r="P98" i="1"/>
  <c r="DN98" i="1"/>
  <c r="DF98" i="1"/>
  <c r="CX98" i="1"/>
  <c r="CP98" i="1"/>
  <c r="CH98" i="1"/>
  <c r="BZ98" i="1"/>
  <c r="BR98" i="1"/>
  <c r="BJ98" i="1"/>
  <c r="BB98" i="1"/>
  <c r="AT98" i="1"/>
  <c r="AL98" i="1"/>
  <c r="AD98" i="1"/>
  <c r="V98" i="1"/>
  <c r="DR96" i="1"/>
  <c r="DR89" i="1" s="1"/>
  <c r="P89" i="1"/>
  <c r="DR98" i="1" l="1"/>
  <c r="DP99" i="1"/>
  <c r="DH99" i="1"/>
  <c r="CZ99" i="1"/>
  <c r="CR99" i="1"/>
  <c r="CJ99" i="1"/>
  <c r="CB99" i="1"/>
  <c r="BT99" i="1"/>
  <c r="BL99" i="1"/>
  <c r="BD99" i="1"/>
  <c r="AV99" i="1"/>
  <c r="AN99" i="1"/>
  <c r="AF99" i="1"/>
  <c r="X99" i="1"/>
  <c r="P99" i="1"/>
  <c r="DN99" i="1"/>
  <c r="DF99" i="1"/>
  <c r="CX99" i="1"/>
  <c r="CP99" i="1"/>
  <c r="CH99" i="1"/>
  <c r="BZ99" i="1"/>
  <c r="BR99" i="1"/>
  <c r="BJ99" i="1"/>
  <c r="BB99" i="1"/>
  <c r="AT99" i="1"/>
  <c r="AL99" i="1"/>
  <c r="AD99" i="1"/>
  <c r="V99" i="1"/>
  <c r="DL99" i="1"/>
  <c r="DD99" i="1"/>
  <c r="CV99" i="1"/>
  <c r="CN99" i="1"/>
  <c r="CF99" i="1"/>
  <c r="BX99" i="1"/>
  <c r="BP99" i="1"/>
  <c r="BH99" i="1"/>
  <c r="AZ99" i="1"/>
  <c r="AR99" i="1"/>
  <c r="AJ99" i="1"/>
  <c r="AB99" i="1"/>
  <c r="T99" i="1"/>
  <c r="D100" i="1"/>
  <c r="DJ99" i="1"/>
  <c r="DB99" i="1"/>
  <c r="CT99" i="1"/>
  <c r="CL99" i="1"/>
  <c r="CD99" i="1"/>
  <c r="BV99" i="1"/>
  <c r="BN99" i="1"/>
  <c r="BF99" i="1"/>
  <c r="AX99" i="1"/>
  <c r="AP99" i="1"/>
  <c r="AH99" i="1"/>
  <c r="Z99" i="1"/>
  <c r="R99" i="1"/>
  <c r="DR99" i="1" l="1"/>
  <c r="DL100" i="1"/>
  <c r="DL97" i="1" s="1"/>
  <c r="DD100" i="1"/>
  <c r="DD97" i="1" s="1"/>
  <c r="CV100" i="1"/>
  <c r="CV97" i="1" s="1"/>
  <c r="CN100" i="1"/>
  <c r="CN97" i="1" s="1"/>
  <c r="CF100" i="1"/>
  <c r="CF97" i="1" s="1"/>
  <c r="BX100" i="1"/>
  <c r="BX97" i="1" s="1"/>
  <c r="BP100" i="1"/>
  <c r="BP97" i="1" s="1"/>
  <c r="BH100" i="1"/>
  <c r="BH97" i="1" s="1"/>
  <c r="AZ100" i="1"/>
  <c r="AZ97" i="1" s="1"/>
  <c r="AR100" i="1"/>
  <c r="AR97" i="1" s="1"/>
  <c r="AJ100" i="1"/>
  <c r="AJ97" i="1" s="1"/>
  <c r="AB100" i="1"/>
  <c r="AB97" i="1" s="1"/>
  <c r="T100" i="1"/>
  <c r="T97" i="1" s="1"/>
  <c r="D101" i="1"/>
  <c r="D102" i="1" s="1"/>
  <c r="DJ100" i="1"/>
  <c r="DJ97" i="1" s="1"/>
  <c r="DB100" i="1"/>
  <c r="DB97" i="1" s="1"/>
  <c r="CT100" i="1"/>
  <c r="CT97" i="1" s="1"/>
  <c r="CL100" i="1"/>
  <c r="CL97" i="1" s="1"/>
  <c r="CD100" i="1"/>
  <c r="CD97" i="1" s="1"/>
  <c r="BV100" i="1"/>
  <c r="BV97" i="1" s="1"/>
  <c r="BN100" i="1"/>
  <c r="BN97" i="1" s="1"/>
  <c r="BF100" i="1"/>
  <c r="BF97" i="1" s="1"/>
  <c r="AX100" i="1"/>
  <c r="AX97" i="1" s="1"/>
  <c r="AP100" i="1"/>
  <c r="AP97" i="1" s="1"/>
  <c r="AH100" i="1"/>
  <c r="AH97" i="1" s="1"/>
  <c r="Z100" i="1"/>
  <c r="Z97" i="1" s="1"/>
  <c r="R100" i="1"/>
  <c r="R97" i="1" s="1"/>
  <c r="DP100" i="1"/>
  <c r="DP97" i="1" s="1"/>
  <c r="DH100" i="1"/>
  <c r="DH97" i="1" s="1"/>
  <c r="CZ100" i="1"/>
  <c r="CZ97" i="1" s="1"/>
  <c r="CR100" i="1"/>
  <c r="CR97" i="1" s="1"/>
  <c r="CJ100" i="1"/>
  <c r="CJ97" i="1" s="1"/>
  <c r="CB100" i="1"/>
  <c r="CB97" i="1" s="1"/>
  <c r="BT100" i="1"/>
  <c r="BT97" i="1" s="1"/>
  <c r="BL100" i="1"/>
  <c r="BL97" i="1" s="1"/>
  <c r="BD100" i="1"/>
  <c r="BD97" i="1" s="1"/>
  <c r="AV100" i="1"/>
  <c r="AV97" i="1" s="1"/>
  <c r="AN100" i="1"/>
  <c r="AN97" i="1" s="1"/>
  <c r="AF100" i="1"/>
  <c r="AF97" i="1" s="1"/>
  <c r="X100" i="1"/>
  <c r="X97" i="1" s="1"/>
  <c r="P100" i="1"/>
  <c r="DN100" i="1"/>
  <c r="DN97" i="1" s="1"/>
  <c r="DF100" i="1"/>
  <c r="DF97" i="1" s="1"/>
  <c r="CX100" i="1"/>
  <c r="CX97" i="1" s="1"/>
  <c r="CP100" i="1"/>
  <c r="CP97" i="1" s="1"/>
  <c r="CH100" i="1"/>
  <c r="CH97" i="1" s="1"/>
  <c r="BZ100" i="1"/>
  <c r="BZ97" i="1" s="1"/>
  <c r="BR100" i="1"/>
  <c r="BR97" i="1" s="1"/>
  <c r="BJ100" i="1"/>
  <c r="BJ97" i="1" s="1"/>
  <c r="BB100" i="1"/>
  <c r="BB97" i="1" s="1"/>
  <c r="AT100" i="1"/>
  <c r="AT97" i="1" s="1"/>
  <c r="AL100" i="1"/>
  <c r="AL97" i="1" s="1"/>
  <c r="AD100" i="1"/>
  <c r="AD97" i="1" s="1"/>
  <c r="V100" i="1"/>
  <c r="V97" i="1" s="1"/>
  <c r="P97" i="1"/>
  <c r="DR100" i="1" l="1"/>
  <c r="DR97" i="1" s="1"/>
  <c r="DN102" i="1"/>
  <c r="DF102" i="1"/>
  <c r="CX102" i="1"/>
  <c r="CP102" i="1"/>
  <c r="CH102" i="1"/>
  <c r="BZ102" i="1"/>
  <c r="BR102" i="1"/>
  <c r="BJ102" i="1"/>
  <c r="BB102" i="1"/>
  <c r="AT102" i="1"/>
  <c r="AL102" i="1"/>
  <c r="AD102" i="1"/>
  <c r="V102" i="1"/>
  <c r="DL102" i="1"/>
  <c r="DD102" i="1"/>
  <c r="CV102" i="1"/>
  <c r="CN102" i="1"/>
  <c r="CF102" i="1"/>
  <c r="BX102" i="1"/>
  <c r="BP102" i="1"/>
  <c r="BH102" i="1"/>
  <c r="AZ102" i="1"/>
  <c r="AR102" i="1"/>
  <c r="AJ102" i="1"/>
  <c r="AB102" i="1"/>
  <c r="T102" i="1"/>
  <c r="D103" i="1"/>
  <c r="DJ102" i="1"/>
  <c r="DB102" i="1"/>
  <c r="CT102" i="1"/>
  <c r="CL102" i="1"/>
  <c r="CD102" i="1"/>
  <c r="BV102" i="1"/>
  <c r="BN102" i="1"/>
  <c r="BF102" i="1"/>
  <c r="AX102" i="1"/>
  <c r="AP102" i="1"/>
  <c r="AH102" i="1"/>
  <c r="Z102" i="1"/>
  <c r="R102" i="1"/>
  <c r="DP102" i="1"/>
  <c r="DH102" i="1"/>
  <c r="CZ102" i="1"/>
  <c r="CR102" i="1"/>
  <c r="CJ102" i="1"/>
  <c r="CB102" i="1"/>
  <c r="BT102" i="1"/>
  <c r="BL102" i="1"/>
  <c r="BD102" i="1"/>
  <c r="AV102" i="1"/>
  <c r="AN102" i="1"/>
  <c r="AF102" i="1"/>
  <c r="X102" i="1"/>
  <c r="P102" i="1"/>
  <c r="D104" i="1" l="1"/>
  <c r="DJ103" i="1"/>
  <c r="DB103" i="1"/>
  <c r="CT103" i="1"/>
  <c r="CL103" i="1"/>
  <c r="CD103" i="1"/>
  <c r="BV103" i="1"/>
  <c r="BN103" i="1"/>
  <c r="BF103" i="1"/>
  <c r="AX103" i="1"/>
  <c r="AP103" i="1"/>
  <c r="AH103" i="1"/>
  <c r="Z103" i="1"/>
  <c r="R103" i="1"/>
  <c r="DP103" i="1"/>
  <c r="DH103" i="1"/>
  <c r="CZ103" i="1"/>
  <c r="CR103" i="1"/>
  <c r="CJ103" i="1"/>
  <c r="CB103" i="1"/>
  <c r="BT103" i="1"/>
  <c r="BL103" i="1"/>
  <c r="BD103" i="1"/>
  <c r="AV103" i="1"/>
  <c r="AN103" i="1"/>
  <c r="AF103" i="1"/>
  <c r="X103" i="1"/>
  <c r="P103" i="1"/>
  <c r="DN103" i="1"/>
  <c r="DF103" i="1"/>
  <c r="CX103" i="1"/>
  <c r="CP103" i="1"/>
  <c r="CH103" i="1"/>
  <c r="BZ103" i="1"/>
  <c r="BR103" i="1"/>
  <c r="BJ103" i="1"/>
  <c r="BB103" i="1"/>
  <c r="AT103" i="1"/>
  <c r="AL103" i="1"/>
  <c r="AD103" i="1"/>
  <c r="V103" i="1"/>
  <c r="DL103" i="1"/>
  <c r="DD103" i="1"/>
  <c r="CV103" i="1"/>
  <c r="CN103" i="1"/>
  <c r="CF103" i="1"/>
  <c r="BX103" i="1"/>
  <c r="BP103" i="1"/>
  <c r="BH103" i="1"/>
  <c r="AZ103" i="1"/>
  <c r="AR103" i="1"/>
  <c r="AJ103" i="1"/>
  <c r="AB103" i="1"/>
  <c r="T103" i="1"/>
  <c r="DR102" i="1"/>
  <c r="DR103" i="1" l="1"/>
  <c r="DN104" i="1"/>
  <c r="DF104" i="1"/>
  <c r="CX104" i="1"/>
  <c r="CP104" i="1"/>
  <c r="CH104" i="1"/>
  <c r="BZ104" i="1"/>
  <c r="BR104" i="1"/>
  <c r="BJ104" i="1"/>
  <c r="BB104" i="1"/>
  <c r="AT104" i="1"/>
  <c r="AL104" i="1"/>
  <c r="AD104" i="1"/>
  <c r="V104" i="1"/>
  <c r="DL104" i="1"/>
  <c r="DD104" i="1"/>
  <c r="CV104" i="1"/>
  <c r="CN104" i="1"/>
  <c r="CF104" i="1"/>
  <c r="BX104" i="1"/>
  <c r="BP104" i="1"/>
  <c r="BH104" i="1"/>
  <c r="AZ104" i="1"/>
  <c r="AR104" i="1"/>
  <c r="AJ104" i="1"/>
  <c r="AB104" i="1"/>
  <c r="T104" i="1"/>
  <c r="D105" i="1"/>
  <c r="DJ104" i="1"/>
  <c r="DB104" i="1"/>
  <c r="CT104" i="1"/>
  <c r="CL104" i="1"/>
  <c r="CD104" i="1"/>
  <c r="BV104" i="1"/>
  <c r="BN104" i="1"/>
  <c r="BF104" i="1"/>
  <c r="AX104" i="1"/>
  <c r="AP104" i="1"/>
  <c r="AH104" i="1"/>
  <c r="Z104" i="1"/>
  <c r="R104" i="1"/>
  <c r="DP104" i="1"/>
  <c r="DH104" i="1"/>
  <c r="CZ104" i="1"/>
  <c r="CR104" i="1"/>
  <c r="CJ104" i="1"/>
  <c r="CB104" i="1"/>
  <c r="BT104" i="1"/>
  <c r="BL104" i="1"/>
  <c r="BD104" i="1"/>
  <c r="AV104" i="1"/>
  <c r="AN104" i="1"/>
  <c r="AF104" i="1"/>
  <c r="X104" i="1"/>
  <c r="P104" i="1"/>
  <c r="DP105" i="1" l="1"/>
  <c r="DH105" i="1"/>
  <c r="CZ105" i="1"/>
  <c r="CR105" i="1"/>
  <c r="CJ105" i="1"/>
  <c r="CB105" i="1"/>
  <c r="BT105" i="1"/>
  <c r="BL105" i="1"/>
  <c r="BD105" i="1"/>
  <c r="AV105" i="1"/>
  <c r="AN105" i="1"/>
  <c r="DN105" i="1"/>
  <c r="DF105" i="1"/>
  <c r="CX105" i="1"/>
  <c r="CP105" i="1"/>
  <c r="CH105" i="1"/>
  <c r="BZ105" i="1"/>
  <c r="BR105" i="1"/>
  <c r="BJ105" i="1"/>
  <c r="DL105" i="1"/>
  <c r="DD105" i="1"/>
  <c r="CV105" i="1"/>
  <c r="CN105" i="1"/>
  <c r="CF105" i="1"/>
  <c r="BX105" i="1"/>
  <c r="BP105" i="1"/>
  <c r="BH105" i="1"/>
  <c r="AZ105" i="1"/>
  <c r="AR105" i="1"/>
  <c r="AJ105" i="1"/>
  <c r="D106" i="1"/>
  <c r="DB105" i="1"/>
  <c r="BV105" i="1"/>
  <c r="AX105" i="1"/>
  <c r="AH105" i="1"/>
  <c r="Z105" i="1"/>
  <c r="R105" i="1"/>
  <c r="CT105" i="1"/>
  <c r="BN105" i="1"/>
  <c r="AT105" i="1"/>
  <c r="AF105" i="1"/>
  <c r="X105" i="1"/>
  <c r="P105" i="1"/>
  <c r="CL105" i="1"/>
  <c r="BF105" i="1"/>
  <c r="AP105" i="1"/>
  <c r="AD105" i="1"/>
  <c r="V105" i="1"/>
  <c r="DJ105" i="1"/>
  <c r="CD105" i="1"/>
  <c r="BB105" i="1"/>
  <c r="AL105" i="1"/>
  <c r="AB105" i="1"/>
  <c r="T105" i="1"/>
  <c r="DR104" i="1"/>
  <c r="DR105" i="1" l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D107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P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N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DP107" i="1" l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N107" i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DL107" i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D108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R106" i="1"/>
  <c r="DR107" i="1" l="1"/>
  <c r="D346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D109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DP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N108" i="1"/>
  <c r="DF108" i="1"/>
  <c r="CX108" i="1"/>
  <c r="CP108" i="1"/>
  <c r="CH108" i="1"/>
  <c r="BZ108" i="1"/>
  <c r="BR108" i="1"/>
  <c r="BJ108" i="1"/>
  <c r="BB108" i="1"/>
  <c r="AT108" i="1"/>
  <c r="AL108" i="1"/>
  <c r="AD108" i="1"/>
  <c r="V108" i="1"/>
  <c r="DP109" i="1" l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N109" i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DL109" i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DR108" i="1"/>
  <c r="DN346" i="1"/>
  <c r="DF346" i="1"/>
  <c r="CX346" i="1"/>
  <c r="CP346" i="1"/>
  <c r="CH346" i="1"/>
  <c r="BZ346" i="1"/>
  <c r="BR346" i="1"/>
  <c r="BJ346" i="1"/>
  <c r="BB346" i="1"/>
  <c r="AT346" i="1"/>
  <c r="AL346" i="1"/>
  <c r="AD346" i="1"/>
  <c r="V346" i="1"/>
  <c r="DH346" i="1"/>
  <c r="CV346" i="1"/>
  <c r="CL346" i="1"/>
  <c r="CB346" i="1"/>
  <c r="BP346" i="1"/>
  <c r="BF346" i="1"/>
  <c r="AV346" i="1"/>
  <c r="AJ346" i="1"/>
  <c r="Z346" i="1"/>
  <c r="P346" i="1"/>
  <c r="DP346" i="1"/>
  <c r="DD346" i="1"/>
  <c r="CT346" i="1"/>
  <c r="CJ346" i="1"/>
  <c r="BX346" i="1"/>
  <c r="BN346" i="1"/>
  <c r="BD346" i="1"/>
  <c r="AR346" i="1"/>
  <c r="AH346" i="1"/>
  <c r="X346" i="1"/>
  <c r="DL346" i="1"/>
  <c r="DB346" i="1"/>
  <c r="CR346" i="1"/>
  <c r="CF346" i="1"/>
  <c r="BV346" i="1"/>
  <c r="BL346" i="1"/>
  <c r="AZ346" i="1"/>
  <c r="AP346" i="1"/>
  <c r="AF346" i="1"/>
  <c r="T346" i="1"/>
  <c r="CN346" i="1"/>
  <c r="AX346" i="1"/>
  <c r="CD346" i="1"/>
  <c r="AN346" i="1"/>
  <c r="CZ346" i="1"/>
  <c r="BH346" i="1"/>
  <c r="R346" i="1"/>
  <c r="AB346" i="1"/>
  <c r="DJ346" i="1"/>
  <c r="BT346" i="1"/>
  <c r="D110" i="1"/>
  <c r="DR346" i="1" l="1"/>
  <c r="DR109" i="1"/>
  <c r="DN110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DL110" i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D111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P110" i="1"/>
  <c r="DH110" i="1"/>
  <c r="CZ110" i="1"/>
  <c r="CR110" i="1"/>
  <c r="CJ110" i="1"/>
  <c r="CB110" i="1"/>
  <c r="BT110" i="1"/>
  <c r="BL110" i="1"/>
  <c r="BD110" i="1"/>
  <c r="AV110" i="1"/>
  <c r="AN110" i="1"/>
  <c r="AF110" i="1"/>
  <c r="X110" i="1"/>
  <c r="P110" i="1"/>
  <c r="DR110" i="1" l="1"/>
  <c r="D112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P111" i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N111" i="1"/>
  <c r="DF111" i="1"/>
  <c r="CX111" i="1"/>
  <c r="CP111" i="1"/>
  <c r="CH111" i="1"/>
  <c r="BZ111" i="1"/>
  <c r="BR111" i="1"/>
  <c r="BJ111" i="1"/>
  <c r="BB111" i="1"/>
  <c r="AT111" i="1"/>
  <c r="AL111" i="1"/>
  <c r="AD111" i="1"/>
  <c r="V111" i="1"/>
  <c r="DL111" i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DN112" i="1" l="1"/>
  <c r="DF112" i="1"/>
  <c r="CX112" i="1"/>
  <c r="CP112" i="1"/>
  <c r="CH112" i="1"/>
  <c r="BZ112" i="1"/>
  <c r="BR112" i="1"/>
  <c r="BJ112" i="1"/>
  <c r="BB112" i="1"/>
  <c r="AT112" i="1"/>
  <c r="AL112" i="1"/>
  <c r="AD112" i="1"/>
  <c r="V112" i="1"/>
  <c r="DL112" i="1"/>
  <c r="DD112" i="1"/>
  <c r="CV112" i="1"/>
  <c r="CN112" i="1"/>
  <c r="CF112" i="1"/>
  <c r="BX112" i="1"/>
  <c r="BP112" i="1"/>
  <c r="BH112" i="1"/>
  <c r="AZ112" i="1"/>
  <c r="AR112" i="1"/>
  <c r="AJ112" i="1"/>
  <c r="AB112" i="1"/>
  <c r="T112" i="1"/>
  <c r="D113" i="1"/>
  <c r="DJ112" i="1"/>
  <c r="DB112" i="1"/>
  <c r="CT112" i="1"/>
  <c r="CL112" i="1"/>
  <c r="CD112" i="1"/>
  <c r="BV112" i="1"/>
  <c r="BN112" i="1"/>
  <c r="BF112" i="1"/>
  <c r="AX112" i="1"/>
  <c r="AP112" i="1"/>
  <c r="AH112" i="1"/>
  <c r="Z112" i="1"/>
  <c r="R112" i="1"/>
  <c r="DP112" i="1"/>
  <c r="DH112" i="1"/>
  <c r="CZ112" i="1"/>
  <c r="CR112" i="1"/>
  <c r="CJ112" i="1"/>
  <c r="CB112" i="1"/>
  <c r="BT112" i="1"/>
  <c r="BL112" i="1"/>
  <c r="BD112" i="1"/>
  <c r="AV112" i="1"/>
  <c r="AN112" i="1"/>
  <c r="AF112" i="1"/>
  <c r="X112" i="1"/>
  <c r="P112" i="1"/>
  <c r="DR111" i="1"/>
  <c r="DR112" i="1" l="1"/>
  <c r="D114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P113" i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N113" i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DL113" i="1"/>
  <c r="DD113" i="1"/>
  <c r="CV113" i="1"/>
  <c r="CN113" i="1"/>
  <c r="CF113" i="1"/>
  <c r="BX113" i="1"/>
  <c r="BP113" i="1"/>
  <c r="BH113" i="1"/>
  <c r="AZ113" i="1"/>
  <c r="AR113" i="1"/>
  <c r="AJ113" i="1"/>
  <c r="AB113" i="1"/>
  <c r="T113" i="1"/>
  <c r="DR113" i="1" l="1"/>
  <c r="DN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DL114" i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D115" i="1"/>
  <c r="DJ114" i="1"/>
  <c r="DB114" i="1"/>
  <c r="CT114" i="1"/>
  <c r="CL114" i="1"/>
  <c r="CD114" i="1"/>
  <c r="BV114" i="1"/>
  <c r="BN114" i="1"/>
  <c r="BF114" i="1"/>
  <c r="AX114" i="1"/>
  <c r="AP114" i="1"/>
  <c r="AH114" i="1"/>
  <c r="Z114" i="1"/>
  <c r="R114" i="1"/>
  <c r="DP114" i="1"/>
  <c r="DH114" i="1"/>
  <c r="CZ114" i="1"/>
  <c r="CR114" i="1"/>
  <c r="CJ114" i="1"/>
  <c r="CB114" i="1"/>
  <c r="BT114" i="1"/>
  <c r="BL114" i="1"/>
  <c r="BD114" i="1"/>
  <c r="AV114" i="1"/>
  <c r="AN114" i="1"/>
  <c r="AF114" i="1"/>
  <c r="X114" i="1"/>
  <c r="P114" i="1"/>
  <c r="DR114" i="1" l="1"/>
  <c r="D116" i="1"/>
  <c r="DJ115" i="1"/>
  <c r="DB115" i="1"/>
  <c r="CT115" i="1"/>
  <c r="CL115" i="1"/>
  <c r="CD115" i="1"/>
  <c r="BV115" i="1"/>
  <c r="BN115" i="1"/>
  <c r="BF115" i="1"/>
  <c r="AX115" i="1"/>
  <c r="AP115" i="1"/>
  <c r="AH115" i="1"/>
  <c r="Z115" i="1"/>
  <c r="R115" i="1"/>
  <c r="DP115" i="1"/>
  <c r="DH115" i="1"/>
  <c r="CZ115" i="1"/>
  <c r="CR115" i="1"/>
  <c r="CJ115" i="1"/>
  <c r="CB115" i="1"/>
  <c r="BT115" i="1"/>
  <c r="BL115" i="1"/>
  <c r="BD115" i="1"/>
  <c r="AV115" i="1"/>
  <c r="AN115" i="1"/>
  <c r="AF115" i="1"/>
  <c r="X115" i="1"/>
  <c r="P115" i="1"/>
  <c r="DN115" i="1"/>
  <c r="DF115" i="1"/>
  <c r="CX115" i="1"/>
  <c r="CP115" i="1"/>
  <c r="CH115" i="1"/>
  <c r="BZ115" i="1"/>
  <c r="BR115" i="1"/>
  <c r="BJ115" i="1"/>
  <c r="BB115" i="1"/>
  <c r="AT115" i="1"/>
  <c r="AL115" i="1"/>
  <c r="AD115" i="1"/>
  <c r="V115" i="1"/>
  <c r="DL115" i="1"/>
  <c r="DD115" i="1"/>
  <c r="CV115" i="1"/>
  <c r="CN115" i="1"/>
  <c r="CF115" i="1"/>
  <c r="BX115" i="1"/>
  <c r="BP115" i="1"/>
  <c r="BH115" i="1"/>
  <c r="AZ115" i="1"/>
  <c r="AR115" i="1"/>
  <c r="AJ115" i="1"/>
  <c r="AB115" i="1"/>
  <c r="T115" i="1"/>
  <c r="DR115" i="1" l="1"/>
  <c r="DN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DL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D117" i="1"/>
  <c r="DJ116" i="1"/>
  <c r="DB116" i="1"/>
  <c r="CT116" i="1"/>
  <c r="CL116" i="1"/>
  <c r="CD116" i="1"/>
  <c r="BV116" i="1"/>
  <c r="BN116" i="1"/>
  <c r="BF116" i="1"/>
  <c r="AX116" i="1"/>
  <c r="AP116" i="1"/>
  <c r="AH116" i="1"/>
  <c r="Z116" i="1"/>
  <c r="R116" i="1"/>
  <c r="DP116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R116" i="1" l="1"/>
  <c r="D118" i="1"/>
  <c r="D119" i="1" s="1"/>
  <c r="DJ117" i="1"/>
  <c r="DJ101" i="1" s="1"/>
  <c r="DB117" i="1"/>
  <c r="DB101" i="1" s="1"/>
  <c r="CT117" i="1"/>
  <c r="CT101" i="1" s="1"/>
  <c r="CL117" i="1"/>
  <c r="CL101" i="1" s="1"/>
  <c r="CD117" i="1"/>
  <c r="CD101" i="1" s="1"/>
  <c r="BV117" i="1"/>
  <c r="BV101" i="1" s="1"/>
  <c r="BN117" i="1"/>
  <c r="BN101" i="1" s="1"/>
  <c r="BF117" i="1"/>
  <c r="BF101" i="1" s="1"/>
  <c r="AX117" i="1"/>
  <c r="AX101" i="1" s="1"/>
  <c r="AP117" i="1"/>
  <c r="AP101" i="1" s="1"/>
  <c r="AH117" i="1"/>
  <c r="AH101" i="1" s="1"/>
  <c r="Z117" i="1"/>
  <c r="Z101" i="1" s="1"/>
  <c r="R117" i="1"/>
  <c r="R101" i="1" s="1"/>
  <c r="DP117" i="1"/>
  <c r="DP101" i="1" s="1"/>
  <c r="DH117" i="1"/>
  <c r="DH101" i="1" s="1"/>
  <c r="CZ117" i="1"/>
  <c r="CZ101" i="1" s="1"/>
  <c r="CR117" i="1"/>
  <c r="CR101" i="1" s="1"/>
  <c r="CJ117" i="1"/>
  <c r="CJ101" i="1" s="1"/>
  <c r="CB117" i="1"/>
  <c r="CB101" i="1" s="1"/>
  <c r="BT117" i="1"/>
  <c r="BT101" i="1" s="1"/>
  <c r="BL117" i="1"/>
  <c r="BL101" i="1" s="1"/>
  <c r="BD117" i="1"/>
  <c r="BD101" i="1" s="1"/>
  <c r="AV117" i="1"/>
  <c r="AV101" i="1" s="1"/>
  <c r="AN117" i="1"/>
  <c r="AN101" i="1" s="1"/>
  <c r="AF117" i="1"/>
  <c r="AF101" i="1" s="1"/>
  <c r="X117" i="1"/>
  <c r="X101" i="1" s="1"/>
  <c r="P117" i="1"/>
  <c r="DN117" i="1"/>
  <c r="DN101" i="1" s="1"/>
  <c r="DF117" i="1"/>
  <c r="DF101" i="1" s="1"/>
  <c r="CX117" i="1"/>
  <c r="CX101" i="1" s="1"/>
  <c r="CP117" i="1"/>
  <c r="CP101" i="1" s="1"/>
  <c r="CH117" i="1"/>
  <c r="CH101" i="1" s="1"/>
  <c r="BZ117" i="1"/>
  <c r="BZ101" i="1" s="1"/>
  <c r="BR117" i="1"/>
  <c r="BR101" i="1" s="1"/>
  <c r="BJ117" i="1"/>
  <c r="BJ101" i="1" s="1"/>
  <c r="BB117" i="1"/>
  <c r="BB101" i="1" s="1"/>
  <c r="AT117" i="1"/>
  <c r="AT101" i="1" s="1"/>
  <c r="AL117" i="1"/>
  <c r="AL101" i="1" s="1"/>
  <c r="AD117" i="1"/>
  <c r="AD101" i="1" s="1"/>
  <c r="V117" i="1"/>
  <c r="V101" i="1" s="1"/>
  <c r="DL117" i="1"/>
  <c r="DL101" i="1" s="1"/>
  <c r="DD117" i="1"/>
  <c r="DD101" i="1" s="1"/>
  <c r="CV117" i="1"/>
  <c r="CV101" i="1" s="1"/>
  <c r="CN117" i="1"/>
  <c r="CN101" i="1" s="1"/>
  <c r="CF117" i="1"/>
  <c r="CF101" i="1" s="1"/>
  <c r="BX117" i="1"/>
  <c r="BX101" i="1" s="1"/>
  <c r="BP117" i="1"/>
  <c r="BP101" i="1" s="1"/>
  <c r="BH117" i="1"/>
  <c r="BH101" i="1" s="1"/>
  <c r="AZ117" i="1"/>
  <c r="AZ101" i="1" s="1"/>
  <c r="AR117" i="1"/>
  <c r="AR101" i="1" s="1"/>
  <c r="AJ117" i="1"/>
  <c r="AJ101" i="1" s="1"/>
  <c r="AB117" i="1"/>
  <c r="AB101" i="1" s="1"/>
  <c r="T117" i="1"/>
  <c r="T101" i="1" s="1"/>
  <c r="DR117" i="1" l="1"/>
  <c r="DR101" i="1" s="1"/>
  <c r="P101" i="1"/>
  <c r="DL119" i="1"/>
  <c r="DD119" i="1"/>
  <c r="CV119" i="1"/>
  <c r="CN119" i="1"/>
  <c r="CF119" i="1"/>
  <c r="BX119" i="1"/>
  <c r="BP119" i="1"/>
  <c r="BH119" i="1"/>
  <c r="AZ119" i="1"/>
  <c r="AR119" i="1"/>
  <c r="AJ119" i="1"/>
  <c r="AB119" i="1"/>
  <c r="T119" i="1"/>
  <c r="D120" i="1"/>
  <c r="DJ119" i="1"/>
  <c r="DB119" i="1"/>
  <c r="CT119" i="1"/>
  <c r="CL119" i="1"/>
  <c r="CD119" i="1"/>
  <c r="BV119" i="1"/>
  <c r="BN119" i="1"/>
  <c r="BF119" i="1"/>
  <c r="AX119" i="1"/>
  <c r="AP119" i="1"/>
  <c r="AH119" i="1"/>
  <c r="Z119" i="1"/>
  <c r="R119" i="1"/>
  <c r="DP119" i="1"/>
  <c r="DH119" i="1"/>
  <c r="CZ119" i="1"/>
  <c r="CR119" i="1"/>
  <c r="CJ119" i="1"/>
  <c r="CB119" i="1"/>
  <c r="BT119" i="1"/>
  <c r="BL119" i="1"/>
  <c r="BD119" i="1"/>
  <c r="AV119" i="1"/>
  <c r="AN119" i="1"/>
  <c r="AF119" i="1"/>
  <c r="X119" i="1"/>
  <c r="P119" i="1"/>
  <c r="DN119" i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DP120" i="1" l="1"/>
  <c r="DH120" i="1"/>
  <c r="CZ120" i="1"/>
  <c r="CR120" i="1"/>
  <c r="CJ120" i="1"/>
  <c r="CB120" i="1"/>
  <c r="BT120" i="1"/>
  <c r="BL120" i="1"/>
  <c r="BD120" i="1"/>
  <c r="AV120" i="1"/>
  <c r="AN120" i="1"/>
  <c r="AF120" i="1"/>
  <c r="X120" i="1"/>
  <c r="P120" i="1"/>
  <c r="DN120" i="1"/>
  <c r="DF120" i="1"/>
  <c r="CX120" i="1"/>
  <c r="CP120" i="1"/>
  <c r="CH120" i="1"/>
  <c r="BZ120" i="1"/>
  <c r="BR120" i="1"/>
  <c r="BJ120" i="1"/>
  <c r="BB120" i="1"/>
  <c r="AT120" i="1"/>
  <c r="AL120" i="1"/>
  <c r="AD120" i="1"/>
  <c r="V120" i="1"/>
  <c r="DL120" i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D121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DR119" i="1"/>
  <c r="DR120" i="1" l="1"/>
  <c r="DL121" i="1"/>
  <c r="DD121" i="1"/>
  <c r="CV121" i="1"/>
  <c r="CN121" i="1"/>
  <c r="CF121" i="1"/>
  <c r="BX121" i="1"/>
  <c r="BP121" i="1"/>
  <c r="BH121" i="1"/>
  <c r="AZ121" i="1"/>
  <c r="AR121" i="1"/>
  <c r="AJ121" i="1"/>
  <c r="AB121" i="1"/>
  <c r="T121" i="1"/>
  <c r="D122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DP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N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DR121" i="1" l="1"/>
  <c r="DP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N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D123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L123" i="1" l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D124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P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N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DR122" i="1"/>
  <c r="DP124" i="1" l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N124" i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D125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R123" i="1"/>
  <c r="DR124" i="1" l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D126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P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N125" i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DP126" i="1" l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N126" i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D127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R125" i="1"/>
  <c r="DR126" i="1" l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D128" i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P127" i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N127" i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DP128" i="1" l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DN128" i="1"/>
  <c r="DF128" i="1"/>
  <c r="CX128" i="1"/>
  <c r="CP128" i="1"/>
  <c r="CH128" i="1"/>
  <c r="BZ128" i="1"/>
  <c r="BR128" i="1"/>
  <c r="BJ128" i="1"/>
  <c r="BB128" i="1"/>
  <c r="AT128" i="1"/>
  <c r="AL128" i="1"/>
  <c r="AD128" i="1"/>
  <c r="V128" i="1"/>
  <c r="DL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129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DR127" i="1"/>
  <c r="DR128" i="1" l="1"/>
  <c r="DL129" i="1"/>
  <c r="DD129" i="1"/>
  <c r="CV129" i="1"/>
  <c r="CN129" i="1"/>
  <c r="CF129" i="1"/>
  <c r="BX129" i="1"/>
  <c r="BP129" i="1"/>
  <c r="BH129" i="1"/>
  <c r="AZ129" i="1"/>
  <c r="AR129" i="1"/>
  <c r="AJ129" i="1"/>
  <c r="AB129" i="1"/>
  <c r="T129" i="1"/>
  <c r="D130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P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N129" i="1"/>
  <c r="DF129" i="1"/>
  <c r="CX129" i="1"/>
  <c r="CP129" i="1"/>
  <c r="CH129" i="1"/>
  <c r="BZ129" i="1"/>
  <c r="BR129" i="1"/>
  <c r="BJ129" i="1"/>
  <c r="BB129" i="1"/>
  <c r="AT129" i="1"/>
  <c r="AL129" i="1"/>
  <c r="AD129" i="1"/>
  <c r="V129" i="1"/>
  <c r="DP130" i="1" l="1"/>
  <c r="DP118" i="1" s="1"/>
  <c r="DH130" i="1"/>
  <c r="DH118" i="1" s="1"/>
  <c r="CZ130" i="1"/>
  <c r="CZ118" i="1" s="1"/>
  <c r="CR130" i="1"/>
  <c r="CR118" i="1" s="1"/>
  <c r="CJ130" i="1"/>
  <c r="CJ118" i="1" s="1"/>
  <c r="CB130" i="1"/>
  <c r="CB118" i="1" s="1"/>
  <c r="BT130" i="1"/>
  <c r="BT118" i="1" s="1"/>
  <c r="BL130" i="1"/>
  <c r="BL118" i="1" s="1"/>
  <c r="BD130" i="1"/>
  <c r="BD118" i="1" s="1"/>
  <c r="AV130" i="1"/>
  <c r="AV118" i="1" s="1"/>
  <c r="AN130" i="1"/>
  <c r="AN118" i="1" s="1"/>
  <c r="AF130" i="1"/>
  <c r="AF118" i="1" s="1"/>
  <c r="X130" i="1"/>
  <c r="X118" i="1" s="1"/>
  <c r="P130" i="1"/>
  <c r="DN130" i="1"/>
  <c r="DN118" i="1" s="1"/>
  <c r="DF130" i="1"/>
  <c r="DF118" i="1" s="1"/>
  <c r="CX130" i="1"/>
  <c r="CX118" i="1" s="1"/>
  <c r="CP130" i="1"/>
  <c r="CP118" i="1" s="1"/>
  <c r="CH130" i="1"/>
  <c r="CH118" i="1" s="1"/>
  <c r="BZ130" i="1"/>
  <c r="BZ118" i="1" s="1"/>
  <c r="BR130" i="1"/>
  <c r="BR118" i="1" s="1"/>
  <c r="BJ130" i="1"/>
  <c r="BJ118" i="1" s="1"/>
  <c r="BB130" i="1"/>
  <c r="BB118" i="1" s="1"/>
  <c r="AT130" i="1"/>
  <c r="AT118" i="1" s="1"/>
  <c r="AL130" i="1"/>
  <c r="AL118" i="1" s="1"/>
  <c r="AD130" i="1"/>
  <c r="AD118" i="1" s="1"/>
  <c r="V130" i="1"/>
  <c r="V118" i="1" s="1"/>
  <c r="DL130" i="1"/>
  <c r="DL118" i="1" s="1"/>
  <c r="DD130" i="1"/>
  <c r="DD118" i="1" s="1"/>
  <c r="CV130" i="1"/>
  <c r="CV118" i="1" s="1"/>
  <c r="CN130" i="1"/>
  <c r="CN118" i="1" s="1"/>
  <c r="CF130" i="1"/>
  <c r="CF118" i="1" s="1"/>
  <c r="BX130" i="1"/>
  <c r="BX118" i="1" s="1"/>
  <c r="BP130" i="1"/>
  <c r="BP118" i="1" s="1"/>
  <c r="BH130" i="1"/>
  <c r="BH118" i="1" s="1"/>
  <c r="AZ130" i="1"/>
  <c r="AZ118" i="1" s="1"/>
  <c r="AR130" i="1"/>
  <c r="AR118" i="1" s="1"/>
  <c r="AJ130" i="1"/>
  <c r="AJ118" i="1" s="1"/>
  <c r="AB130" i="1"/>
  <c r="AB118" i="1" s="1"/>
  <c r="T130" i="1"/>
  <c r="T118" i="1" s="1"/>
  <c r="D131" i="1"/>
  <c r="D132" i="1" s="1"/>
  <c r="DJ130" i="1"/>
  <c r="DJ118" i="1" s="1"/>
  <c r="DB130" i="1"/>
  <c r="DB118" i="1" s="1"/>
  <c r="CT130" i="1"/>
  <c r="CT118" i="1" s="1"/>
  <c r="CL130" i="1"/>
  <c r="CL118" i="1" s="1"/>
  <c r="CD130" i="1"/>
  <c r="CD118" i="1" s="1"/>
  <c r="BV130" i="1"/>
  <c r="BV118" i="1" s="1"/>
  <c r="BN130" i="1"/>
  <c r="BN118" i="1" s="1"/>
  <c r="BF130" i="1"/>
  <c r="BF118" i="1" s="1"/>
  <c r="AX130" i="1"/>
  <c r="AX118" i="1" s="1"/>
  <c r="AP130" i="1"/>
  <c r="AP118" i="1" s="1"/>
  <c r="AH130" i="1"/>
  <c r="AH118" i="1" s="1"/>
  <c r="Z130" i="1"/>
  <c r="Z118" i="1" s="1"/>
  <c r="R130" i="1"/>
  <c r="R118" i="1" s="1"/>
  <c r="DR129" i="1"/>
  <c r="DR130" i="1" l="1"/>
  <c r="DR118" i="1" s="1"/>
  <c r="P118" i="1"/>
  <c r="D133" i="1"/>
  <c r="DJ132" i="1"/>
  <c r="DB132" i="1"/>
  <c r="CT132" i="1"/>
  <c r="CL132" i="1"/>
  <c r="CD132" i="1"/>
  <c r="BV132" i="1"/>
  <c r="BN132" i="1"/>
  <c r="BF132" i="1"/>
  <c r="AX132" i="1"/>
  <c r="AP132" i="1"/>
  <c r="AH132" i="1"/>
  <c r="Z132" i="1"/>
  <c r="R132" i="1"/>
  <c r="DP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DN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DL132" i="1"/>
  <c r="DD132" i="1"/>
  <c r="CV132" i="1"/>
  <c r="CN132" i="1"/>
  <c r="CF132" i="1"/>
  <c r="BX132" i="1"/>
  <c r="BP132" i="1"/>
  <c r="BH132" i="1"/>
  <c r="AZ132" i="1"/>
  <c r="AR132" i="1"/>
  <c r="AJ132" i="1"/>
  <c r="AB132" i="1"/>
  <c r="T132" i="1"/>
  <c r="DR132" i="1" l="1"/>
  <c r="DN133" i="1"/>
  <c r="DF133" i="1"/>
  <c r="CX133" i="1"/>
  <c r="CP133" i="1"/>
  <c r="CH133" i="1"/>
  <c r="BZ133" i="1"/>
  <c r="BR133" i="1"/>
  <c r="BJ133" i="1"/>
  <c r="BB133" i="1"/>
  <c r="AT133" i="1"/>
  <c r="AL133" i="1"/>
  <c r="AD133" i="1"/>
  <c r="V133" i="1"/>
  <c r="DL133" i="1"/>
  <c r="DD133" i="1"/>
  <c r="CV133" i="1"/>
  <c r="CN133" i="1"/>
  <c r="CF133" i="1"/>
  <c r="BX133" i="1"/>
  <c r="BP133" i="1"/>
  <c r="BH133" i="1"/>
  <c r="AZ133" i="1"/>
  <c r="AR133" i="1"/>
  <c r="AJ133" i="1"/>
  <c r="AB133" i="1"/>
  <c r="T133" i="1"/>
  <c r="D134" i="1"/>
  <c r="DJ133" i="1"/>
  <c r="DB133" i="1"/>
  <c r="CT133" i="1"/>
  <c r="CL133" i="1"/>
  <c r="CD133" i="1"/>
  <c r="BV133" i="1"/>
  <c r="BN133" i="1"/>
  <c r="BF133" i="1"/>
  <c r="AX133" i="1"/>
  <c r="AP133" i="1"/>
  <c r="AH133" i="1"/>
  <c r="Z133" i="1"/>
  <c r="R133" i="1"/>
  <c r="DP133" i="1"/>
  <c r="DH133" i="1"/>
  <c r="CZ133" i="1"/>
  <c r="CR133" i="1"/>
  <c r="CJ133" i="1"/>
  <c r="CB133" i="1"/>
  <c r="BT133" i="1"/>
  <c r="BL133" i="1"/>
  <c r="BD133" i="1"/>
  <c r="AV133" i="1"/>
  <c r="AN133" i="1"/>
  <c r="AF133" i="1"/>
  <c r="X133" i="1"/>
  <c r="P133" i="1"/>
  <c r="D135" i="1" l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P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N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DR133" i="1"/>
  <c r="DN135" i="1" l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DL135" i="1"/>
  <c r="DD135" i="1"/>
  <c r="CV135" i="1"/>
  <c r="CN135" i="1"/>
  <c r="CF135" i="1"/>
  <c r="BX135" i="1"/>
  <c r="BP135" i="1"/>
  <c r="BH135" i="1"/>
  <c r="AZ135" i="1"/>
  <c r="AR135" i="1"/>
  <c r="AJ135" i="1"/>
  <c r="AB135" i="1"/>
  <c r="T135" i="1"/>
  <c r="D136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P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R134" i="1"/>
  <c r="DR135" i="1" l="1"/>
  <c r="D137" i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P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N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DL136" i="1"/>
  <c r="DD136" i="1"/>
  <c r="CV136" i="1"/>
  <c r="CN136" i="1"/>
  <c r="CF136" i="1"/>
  <c r="BX136" i="1"/>
  <c r="BP136" i="1"/>
  <c r="BH136" i="1"/>
  <c r="AZ136" i="1"/>
  <c r="AR136" i="1"/>
  <c r="AJ136" i="1"/>
  <c r="AB136" i="1"/>
  <c r="T136" i="1"/>
  <c r="DN137" i="1" l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DL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D138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P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R136" i="1"/>
  <c r="DR137" i="1" l="1"/>
  <c r="D139" i="1"/>
  <c r="D140" i="1" s="1"/>
  <c r="DJ138" i="1"/>
  <c r="DJ131" i="1" s="1"/>
  <c r="DB138" i="1"/>
  <c r="DB131" i="1" s="1"/>
  <c r="CT138" i="1"/>
  <c r="CT131" i="1" s="1"/>
  <c r="CL138" i="1"/>
  <c r="CL131" i="1" s="1"/>
  <c r="CD138" i="1"/>
  <c r="CD131" i="1" s="1"/>
  <c r="BV138" i="1"/>
  <c r="BV131" i="1" s="1"/>
  <c r="BN138" i="1"/>
  <c r="BN131" i="1" s="1"/>
  <c r="BF138" i="1"/>
  <c r="BF131" i="1" s="1"/>
  <c r="AX138" i="1"/>
  <c r="AX131" i="1" s="1"/>
  <c r="AP138" i="1"/>
  <c r="AP131" i="1" s="1"/>
  <c r="AH138" i="1"/>
  <c r="AH131" i="1" s="1"/>
  <c r="Z138" i="1"/>
  <c r="Z131" i="1" s="1"/>
  <c r="R138" i="1"/>
  <c r="R131" i="1" s="1"/>
  <c r="DP138" i="1"/>
  <c r="DP131" i="1" s="1"/>
  <c r="DH138" i="1"/>
  <c r="DH131" i="1" s="1"/>
  <c r="CZ138" i="1"/>
  <c r="CZ131" i="1" s="1"/>
  <c r="CR138" i="1"/>
  <c r="CR131" i="1" s="1"/>
  <c r="CJ138" i="1"/>
  <c r="CJ131" i="1" s="1"/>
  <c r="CB138" i="1"/>
  <c r="CB131" i="1" s="1"/>
  <c r="BT138" i="1"/>
  <c r="BT131" i="1" s="1"/>
  <c r="BL138" i="1"/>
  <c r="BL131" i="1" s="1"/>
  <c r="BD138" i="1"/>
  <c r="BD131" i="1" s="1"/>
  <c r="AV138" i="1"/>
  <c r="AV131" i="1" s="1"/>
  <c r="AN138" i="1"/>
  <c r="AN131" i="1" s="1"/>
  <c r="AF138" i="1"/>
  <c r="AF131" i="1" s="1"/>
  <c r="X138" i="1"/>
  <c r="X131" i="1" s="1"/>
  <c r="P138" i="1"/>
  <c r="DN138" i="1"/>
  <c r="DN131" i="1" s="1"/>
  <c r="DF138" i="1"/>
  <c r="DF131" i="1" s="1"/>
  <c r="CX138" i="1"/>
  <c r="CX131" i="1" s="1"/>
  <c r="CP138" i="1"/>
  <c r="CP131" i="1" s="1"/>
  <c r="CH138" i="1"/>
  <c r="CH131" i="1" s="1"/>
  <c r="BZ138" i="1"/>
  <c r="BZ131" i="1" s="1"/>
  <c r="BR138" i="1"/>
  <c r="BR131" i="1" s="1"/>
  <c r="BJ138" i="1"/>
  <c r="BJ131" i="1" s="1"/>
  <c r="BB138" i="1"/>
  <c r="BB131" i="1" s="1"/>
  <c r="AT138" i="1"/>
  <c r="AT131" i="1" s="1"/>
  <c r="AL138" i="1"/>
  <c r="AL131" i="1" s="1"/>
  <c r="AD138" i="1"/>
  <c r="AD131" i="1" s="1"/>
  <c r="V138" i="1"/>
  <c r="V131" i="1" s="1"/>
  <c r="DL138" i="1"/>
  <c r="DL131" i="1" s="1"/>
  <c r="DD138" i="1"/>
  <c r="DD131" i="1" s="1"/>
  <c r="CV138" i="1"/>
  <c r="CV131" i="1" s="1"/>
  <c r="CN138" i="1"/>
  <c r="CN131" i="1" s="1"/>
  <c r="CF138" i="1"/>
  <c r="CF131" i="1" s="1"/>
  <c r="BX138" i="1"/>
  <c r="BX131" i="1" s="1"/>
  <c r="BP138" i="1"/>
  <c r="BP131" i="1" s="1"/>
  <c r="BH138" i="1"/>
  <c r="BH131" i="1" s="1"/>
  <c r="AZ138" i="1"/>
  <c r="AZ131" i="1" s="1"/>
  <c r="AR138" i="1"/>
  <c r="AR131" i="1" s="1"/>
  <c r="AJ138" i="1"/>
  <c r="AJ131" i="1" s="1"/>
  <c r="AB138" i="1"/>
  <c r="AB131" i="1" s="1"/>
  <c r="T138" i="1"/>
  <c r="T131" i="1" s="1"/>
  <c r="DR138" i="1" l="1"/>
  <c r="DR131" i="1" s="1"/>
  <c r="P131" i="1"/>
  <c r="DL140" i="1"/>
  <c r="DD140" i="1"/>
  <c r="CV140" i="1"/>
  <c r="CN140" i="1"/>
  <c r="CF140" i="1"/>
  <c r="BX140" i="1"/>
  <c r="BP140" i="1"/>
  <c r="BH140" i="1"/>
  <c r="AZ140" i="1"/>
  <c r="AR140" i="1"/>
  <c r="AJ140" i="1"/>
  <c r="AB140" i="1"/>
  <c r="T140" i="1"/>
  <c r="D141" i="1"/>
  <c r="DJ140" i="1"/>
  <c r="DB140" i="1"/>
  <c r="CT140" i="1"/>
  <c r="CL140" i="1"/>
  <c r="CD140" i="1"/>
  <c r="BV140" i="1"/>
  <c r="BN140" i="1"/>
  <c r="BF140" i="1"/>
  <c r="AX140" i="1"/>
  <c r="AP140" i="1"/>
  <c r="AH140" i="1"/>
  <c r="Z140" i="1"/>
  <c r="R140" i="1"/>
  <c r="DP140" i="1"/>
  <c r="DH140" i="1"/>
  <c r="CZ140" i="1"/>
  <c r="CR140" i="1"/>
  <c r="CJ140" i="1"/>
  <c r="CB140" i="1"/>
  <c r="BT140" i="1"/>
  <c r="BL140" i="1"/>
  <c r="BD140" i="1"/>
  <c r="AV140" i="1"/>
  <c r="AN140" i="1"/>
  <c r="AF140" i="1"/>
  <c r="X140" i="1"/>
  <c r="P140" i="1"/>
  <c r="DN140" i="1"/>
  <c r="DF140" i="1"/>
  <c r="CX140" i="1"/>
  <c r="CP140" i="1"/>
  <c r="CH140" i="1"/>
  <c r="BZ140" i="1"/>
  <c r="BR140" i="1"/>
  <c r="BJ140" i="1"/>
  <c r="BB140" i="1"/>
  <c r="AT140" i="1"/>
  <c r="AL140" i="1"/>
  <c r="AD140" i="1"/>
  <c r="V140" i="1"/>
  <c r="DP141" i="1" l="1"/>
  <c r="DH141" i="1"/>
  <c r="CZ141" i="1"/>
  <c r="CR141" i="1"/>
  <c r="CJ141" i="1"/>
  <c r="CB141" i="1"/>
  <c r="BT141" i="1"/>
  <c r="BL141" i="1"/>
  <c r="BD141" i="1"/>
  <c r="AV141" i="1"/>
  <c r="AN141" i="1"/>
  <c r="AF141" i="1"/>
  <c r="X141" i="1"/>
  <c r="P141" i="1"/>
  <c r="DN141" i="1"/>
  <c r="DF141" i="1"/>
  <c r="CX141" i="1"/>
  <c r="CP141" i="1"/>
  <c r="CH141" i="1"/>
  <c r="BZ141" i="1"/>
  <c r="BR141" i="1"/>
  <c r="BJ141" i="1"/>
  <c r="BB141" i="1"/>
  <c r="AT141" i="1"/>
  <c r="AL141" i="1"/>
  <c r="AD141" i="1"/>
  <c r="V141" i="1"/>
  <c r="DL141" i="1"/>
  <c r="DD141" i="1"/>
  <c r="CV141" i="1"/>
  <c r="CN141" i="1"/>
  <c r="CF141" i="1"/>
  <c r="BX141" i="1"/>
  <c r="BP141" i="1"/>
  <c r="BH141" i="1"/>
  <c r="AZ141" i="1"/>
  <c r="AR141" i="1"/>
  <c r="AJ141" i="1"/>
  <c r="AB141" i="1"/>
  <c r="T141" i="1"/>
  <c r="D142" i="1"/>
  <c r="DJ141" i="1"/>
  <c r="DB141" i="1"/>
  <c r="CT141" i="1"/>
  <c r="CL141" i="1"/>
  <c r="CD141" i="1"/>
  <c r="BV141" i="1"/>
  <c r="BN141" i="1"/>
  <c r="BF141" i="1"/>
  <c r="AX141" i="1"/>
  <c r="AP141" i="1"/>
  <c r="AH141" i="1"/>
  <c r="Z141" i="1"/>
  <c r="R141" i="1"/>
  <c r="DR140" i="1"/>
  <c r="DR141" i="1" l="1"/>
  <c r="DL142" i="1"/>
  <c r="DL139" i="1" s="1"/>
  <c r="DD142" i="1"/>
  <c r="DD139" i="1" s="1"/>
  <c r="CV142" i="1"/>
  <c r="CV139" i="1" s="1"/>
  <c r="CN142" i="1"/>
  <c r="CN139" i="1" s="1"/>
  <c r="CF142" i="1"/>
  <c r="CF139" i="1" s="1"/>
  <c r="BX142" i="1"/>
  <c r="BX139" i="1" s="1"/>
  <c r="BP142" i="1"/>
  <c r="BP139" i="1" s="1"/>
  <c r="BH142" i="1"/>
  <c r="BH139" i="1" s="1"/>
  <c r="AZ142" i="1"/>
  <c r="AZ139" i="1" s="1"/>
  <c r="AR142" i="1"/>
  <c r="AR139" i="1" s="1"/>
  <c r="AJ142" i="1"/>
  <c r="AJ139" i="1" s="1"/>
  <c r="AB142" i="1"/>
  <c r="AB139" i="1" s="1"/>
  <c r="T142" i="1"/>
  <c r="T139" i="1" s="1"/>
  <c r="D143" i="1"/>
  <c r="D144" i="1" s="1"/>
  <c r="DJ142" i="1"/>
  <c r="DJ139" i="1" s="1"/>
  <c r="DB142" i="1"/>
  <c r="DB139" i="1" s="1"/>
  <c r="CT142" i="1"/>
  <c r="CT139" i="1" s="1"/>
  <c r="CL142" i="1"/>
  <c r="CL139" i="1" s="1"/>
  <c r="CD142" i="1"/>
  <c r="CD139" i="1" s="1"/>
  <c r="BV142" i="1"/>
  <c r="BV139" i="1" s="1"/>
  <c r="BN142" i="1"/>
  <c r="BN139" i="1" s="1"/>
  <c r="BF142" i="1"/>
  <c r="BF139" i="1" s="1"/>
  <c r="AX142" i="1"/>
  <c r="AX139" i="1" s="1"/>
  <c r="AP142" i="1"/>
  <c r="AP139" i="1" s="1"/>
  <c r="AH142" i="1"/>
  <c r="AH139" i="1" s="1"/>
  <c r="Z142" i="1"/>
  <c r="Z139" i="1" s="1"/>
  <c r="R142" i="1"/>
  <c r="R139" i="1" s="1"/>
  <c r="DP142" i="1"/>
  <c r="DP139" i="1" s="1"/>
  <c r="DH142" i="1"/>
  <c r="DH139" i="1" s="1"/>
  <c r="CZ142" i="1"/>
  <c r="CZ139" i="1" s="1"/>
  <c r="CR142" i="1"/>
  <c r="CR139" i="1" s="1"/>
  <c r="CJ142" i="1"/>
  <c r="CJ139" i="1" s="1"/>
  <c r="CB142" i="1"/>
  <c r="CB139" i="1" s="1"/>
  <c r="BT142" i="1"/>
  <c r="BT139" i="1" s="1"/>
  <c r="BL142" i="1"/>
  <c r="BL139" i="1" s="1"/>
  <c r="BD142" i="1"/>
  <c r="BD139" i="1" s="1"/>
  <c r="AV142" i="1"/>
  <c r="AV139" i="1" s="1"/>
  <c r="AN142" i="1"/>
  <c r="AN139" i="1" s="1"/>
  <c r="AF142" i="1"/>
  <c r="AF139" i="1" s="1"/>
  <c r="X142" i="1"/>
  <c r="X139" i="1" s="1"/>
  <c r="P142" i="1"/>
  <c r="DN142" i="1"/>
  <c r="DN139" i="1" s="1"/>
  <c r="DF142" i="1"/>
  <c r="DF139" i="1" s="1"/>
  <c r="CX142" i="1"/>
  <c r="CX139" i="1" s="1"/>
  <c r="CP142" i="1"/>
  <c r="CP139" i="1" s="1"/>
  <c r="CH142" i="1"/>
  <c r="CH139" i="1" s="1"/>
  <c r="BZ142" i="1"/>
  <c r="BZ139" i="1" s="1"/>
  <c r="BR142" i="1"/>
  <c r="BR139" i="1" s="1"/>
  <c r="BJ142" i="1"/>
  <c r="BJ139" i="1" s="1"/>
  <c r="BB142" i="1"/>
  <c r="BB139" i="1" s="1"/>
  <c r="AT142" i="1"/>
  <c r="AT139" i="1" s="1"/>
  <c r="AL142" i="1"/>
  <c r="AL139" i="1" s="1"/>
  <c r="AD142" i="1"/>
  <c r="AD139" i="1" s="1"/>
  <c r="V142" i="1"/>
  <c r="V139" i="1" s="1"/>
  <c r="DR142" i="1" l="1"/>
  <c r="DR139" i="1" s="1"/>
  <c r="P139" i="1"/>
  <c r="DN144" i="1"/>
  <c r="DF144" i="1"/>
  <c r="CX144" i="1"/>
  <c r="CP144" i="1"/>
  <c r="CH144" i="1"/>
  <c r="BZ144" i="1"/>
  <c r="BR144" i="1"/>
  <c r="BJ144" i="1"/>
  <c r="BB144" i="1"/>
  <c r="AT144" i="1"/>
  <c r="AL144" i="1"/>
  <c r="AD144" i="1"/>
  <c r="V144" i="1"/>
  <c r="DL144" i="1"/>
  <c r="DD144" i="1"/>
  <c r="CV144" i="1"/>
  <c r="CN144" i="1"/>
  <c r="CF144" i="1"/>
  <c r="BX144" i="1"/>
  <c r="BP144" i="1"/>
  <c r="BH144" i="1"/>
  <c r="AZ144" i="1"/>
  <c r="AR144" i="1"/>
  <c r="AJ144" i="1"/>
  <c r="AB144" i="1"/>
  <c r="T144" i="1"/>
  <c r="D145" i="1"/>
  <c r="DJ144" i="1"/>
  <c r="DB144" i="1"/>
  <c r="CT144" i="1"/>
  <c r="CL144" i="1"/>
  <c r="CD144" i="1"/>
  <c r="BV144" i="1"/>
  <c r="BN144" i="1"/>
  <c r="BF144" i="1"/>
  <c r="AX144" i="1"/>
  <c r="AP144" i="1"/>
  <c r="AH144" i="1"/>
  <c r="Z144" i="1"/>
  <c r="R144" i="1"/>
  <c r="DP144" i="1"/>
  <c r="DH144" i="1"/>
  <c r="CZ144" i="1"/>
  <c r="CR144" i="1"/>
  <c r="CJ144" i="1"/>
  <c r="CB144" i="1"/>
  <c r="BT144" i="1"/>
  <c r="BL144" i="1"/>
  <c r="BD144" i="1"/>
  <c r="AV144" i="1"/>
  <c r="AN144" i="1"/>
  <c r="AF144" i="1"/>
  <c r="X144" i="1"/>
  <c r="P144" i="1"/>
  <c r="D146" i="1" l="1"/>
  <c r="DJ145" i="1"/>
  <c r="DB145" i="1"/>
  <c r="CT145" i="1"/>
  <c r="CL145" i="1"/>
  <c r="CD145" i="1"/>
  <c r="BV145" i="1"/>
  <c r="BN145" i="1"/>
  <c r="BF145" i="1"/>
  <c r="AX145" i="1"/>
  <c r="AP145" i="1"/>
  <c r="AH145" i="1"/>
  <c r="Z145" i="1"/>
  <c r="R145" i="1"/>
  <c r="DP145" i="1"/>
  <c r="DH145" i="1"/>
  <c r="CZ145" i="1"/>
  <c r="CR145" i="1"/>
  <c r="CJ145" i="1"/>
  <c r="CB145" i="1"/>
  <c r="BT145" i="1"/>
  <c r="BL145" i="1"/>
  <c r="BD145" i="1"/>
  <c r="AV145" i="1"/>
  <c r="AN145" i="1"/>
  <c r="AF145" i="1"/>
  <c r="X145" i="1"/>
  <c r="P145" i="1"/>
  <c r="D147" i="1"/>
  <c r="DN145" i="1"/>
  <c r="DF145" i="1"/>
  <c r="CX145" i="1"/>
  <c r="CP145" i="1"/>
  <c r="CH145" i="1"/>
  <c r="BZ145" i="1"/>
  <c r="BR145" i="1"/>
  <c r="BJ145" i="1"/>
  <c r="BB145" i="1"/>
  <c r="AT145" i="1"/>
  <c r="AL145" i="1"/>
  <c r="AD145" i="1"/>
  <c r="V145" i="1"/>
  <c r="DL145" i="1"/>
  <c r="DD145" i="1"/>
  <c r="CV145" i="1"/>
  <c r="CN145" i="1"/>
  <c r="CF145" i="1"/>
  <c r="BX145" i="1"/>
  <c r="BP145" i="1"/>
  <c r="BH145" i="1"/>
  <c r="AZ145" i="1"/>
  <c r="AR145" i="1"/>
  <c r="AJ145" i="1"/>
  <c r="AB145" i="1"/>
  <c r="T145" i="1"/>
  <c r="DR144" i="1"/>
  <c r="DR145" i="1" l="1"/>
  <c r="D148" i="1"/>
  <c r="DJ147" i="1"/>
  <c r="DB147" i="1"/>
  <c r="CT147" i="1"/>
  <c r="CL147" i="1"/>
  <c r="CD147" i="1"/>
  <c r="BV147" i="1"/>
  <c r="BN147" i="1"/>
  <c r="BF147" i="1"/>
  <c r="AX147" i="1"/>
  <c r="AP147" i="1"/>
  <c r="AH147" i="1"/>
  <c r="Z147" i="1"/>
  <c r="R147" i="1"/>
  <c r="DP147" i="1"/>
  <c r="DH147" i="1"/>
  <c r="CZ147" i="1"/>
  <c r="CR147" i="1"/>
  <c r="CJ147" i="1"/>
  <c r="CB147" i="1"/>
  <c r="BT147" i="1"/>
  <c r="BL147" i="1"/>
  <c r="BD147" i="1"/>
  <c r="AV147" i="1"/>
  <c r="AN147" i="1"/>
  <c r="AF147" i="1"/>
  <c r="X147" i="1"/>
  <c r="P147" i="1"/>
  <c r="DN147" i="1"/>
  <c r="DF147" i="1"/>
  <c r="CX147" i="1"/>
  <c r="CP147" i="1"/>
  <c r="CH147" i="1"/>
  <c r="BZ147" i="1"/>
  <c r="BR147" i="1"/>
  <c r="BJ147" i="1"/>
  <c r="BB147" i="1"/>
  <c r="AT147" i="1"/>
  <c r="AL147" i="1"/>
  <c r="AD147" i="1"/>
  <c r="V147" i="1"/>
  <c r="DL147" i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DN146" i="1"/>
  <c r="DF146" i="1"/>
  <c r="CX146" i="1"/>
  <c r="CP146" i="1"/>
  <c r="CH146" i="1"/>
  <c r="BZ146" i="1"/>
  <c r="BR146" i="1"/>
  <c r="BJ146" i="1"/>
  <c r="BB146" i="1"/>
  <c r="AT146" i="1"/>
  <c r="AL146" i="1"/>
  <c r="AD146" i="1"/>
  <c r="V146" i="1"/>
  <c r="DL146" i="1"/>
  <c r="DD146" i="1"/>
  <c r="CV146" i="1"/>
  <c r="CN146" i="1"/>
  <c r="CF146" i="1"/>
  <c r="BX146" i="1"/>
  <c r="BP146" i="1"/>
  <c r="BH146" i="1"/>
  <c r="AZ146" i="1"/>
  <c r="AR146" i="1"/>
  <c r="AJ146" i="1"/>
  <c r="AB146" i="1"/>
  <c r="T146" i="1"/>
  <c r="DJ146" i="1"/>
  <c r="DB146" i="1"/>
  <c r="CT146" i="1"/>
  <c r="CL146" i="1"/>
  <c r="CD146" i="1"/>
  <c r="BV146" i="1"/>
  <c r="BN146" i="1"/>
  <c r="BF146" i="1"/>
  <c r="AX146" i="1"/>
  <c r="AP146" i="1"/>
  <c r="AH146" i="1"/>
  <c r="Z146" i="1"/>
  <c r="R146" i="1"/>
  <c r="DP146" i="1"/>
  <c r="DH146" i="1"/>
  <c r="CZ146" i="1"/>
  <c r="CR146" i="1"/>
  <c r="CJ146" i="1"/>
  <c r="CB146" i="1"/>
  <c r="BT146" i="1"/>
  <c r="BL146" i="1"/>
  <c r="BD146" i="1"/>
  <c r="AV146" i="1"/>
  <c r="AN146" i="1"/>
  <c r="AF146" i="1"/>
  <c r="X146" i="1"/>
  <c r="P146" i="1"/>
  <c r="DN148" i="1" l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DL148" i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D149" i="1"/>
  <c r="DJ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P148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R147" i="1"/>
  <c r="DR146" i="1"/>
  <c r="DR148" i="1" l="1"/>
  <c r="D150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P149" i="1"/>
  <c r="DH149" i="1"/>
  <c r="CZ149" i="1"/>
  <c r="CR149" i="1"/>
  <c r="CJ149" i="1"/>
  <c r="CB149" i="1"/>
  <c r="BT149" i="1"/>
  <c r="BL149" i="1"/>
  <c r="BD149" i="1"/>
  <c r="AV149" i="1"/>
  <c r="AN149" i="1"/>
  <c r="AF149" i="1"/>
  <c r="X149" i="1"/>
  <c r="P149" i="1"/>
  <c r="DN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DL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DR149" i="1" l="1"/>
  <c r="D152" i="1"/>
  <c r="DN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DL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D151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P150" i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DR150" i="1" l="1"/>
  <c r="DN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DL152" i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D153" i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P152" i="1"/>
  <c r="DH152" i="1"/>
  <c r="CZ152" i="1"/>
  <c r="CR152" i="1"/>
  <c r="CJ152" i="1"/>
  <c r="CB152" i="1"/>
  <c r="BT152" i="1"/>
  <c r="BL152" i="1"/>
  <c r="BD152" i="1"/>
  <c r="AV152" i="1"/>
  <c r="AN152" i="1"/>
  <c r="AF152" i="1"/>
  <c r="X152" i="1"/>
  <c r="P152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P151" i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N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DL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DR152" i="1" l="1"/>
  <c r="DP153" i="1"/>
  <c r="DH153" i="1"/>
  <c r="CZ153" i="1"/>
  <c r="CR153" i="1"/>
  <c r="CJ153" i="1"/>
  <c r="CB153" i="1"/>
  <c r="BT153" i="1"/>
  <c r="BL153" i="1"/>
  <c r="BD153" i="1"/>
  <c r="AV153" i="1"/>
  <c r="AN153" i="1"/>
  <c r="AF153" i="1"/>
  <c r="D155" i="1"/>
  <c r="DN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DL153" i="1"/>
  <c r="DD153" i="1"/>
  <c r="CV153" i="1"/>
  <c r="CN153" i="1"/>
  <c r="CF153" i="1"/>
  <c r="BX153" i="1"/>
  <c r="BP153" i="1"/>
  <c r="BH153" i="1"/>
  <c r="AZ153" i="1"/>
  <c r="D154" i="1"/>
  <c r="DJ153" i="1"/>
  <c r="DB153" i="1"/>
  <c r="CT153" i="1"/>
  <c r="CL153" i="1"/>
  <c r="BV153" i="1"/>
  <c r="AR153" i="1"/>
  <c r="AB153" i="1"/>
  <c r="R153" i="1"/>
  <c r="BN153" i="1"/>
  <c r="AP153" i="1"/>
  <c r="Z153" i="1"/>
  <c r="P153" i="1"/>
  <c r="BF153" i="1"/>
  <c r="AJ153" i="1"/>
  <c r="X153" i="1"/>
  <c r="CD153" i="1"/>
  <c r="AX153" i="1"/>
  <c r="AH153" i="1"/>
  <c r="T153" i="1"/>
  <c r="DR151" i="1"/>
  <c r="DR153" i="1" l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P154" i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D156" i="1"/>
  <c r="DN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DP155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157" i="1"/>
  <c r="DN155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P157" i="1" l="1"/>
  <c r="DH157" i="1"/>
  <c r="CZ157" i="1"/>
  <c r="CR157" i="1"/>
  <c r="CJ157" i="1"/>
  <c r="CB157" i="1"/>
  <c r="BT157" i="1"/>
  <c r="BL157" i="1"/>
  <c r="BD157" i="1"/>
  <c r="AV157" i="1"/>
  <c r="AN157" i="1"/>
  <c r="AF157" i="1"/>
  <c r="X157" i="1"/>
  <c r="P157" i="1"/>
  <c r="DN157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DL157" i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D158" i="1"/>
  <c r="DJ157" i="1"/>
  <c r="DB157" i="1"/>
  <c r="CT157" i="1"/>
  <c r="CL157" i="1"/>
  <c r="CD157" i="1"/>
  <c r="BV157" i="1"/>
  <c r="BN157" i="1"/>
  <c r="BF157" i="1"/>
  <c r="AX157" i="1"/>
  <c r="AP157" i="1"/>
  <c r="AH157" i="1"/>
  <c r="Z157" i="1"/>
  <c r="R157" i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DJ156" i="1"/>
  <c r="DB156" i="1"/>
  <c r="CT156" i="1"/>
  <c r="CL156" i="1"/>
  <c r="CD156" i="1"/>
  <c r="BV156" i="1"/>
  <c r="BN156" i="1"/>
  <c r="BF156" i="1"/>
  <c r="AX156" i="1"/>
  <c r="AP156" i="1"/>
  <c r="AH156" i="1"/>
  <c r="Z156" i="1"/>
  <c r="R156" i="1"/>
  <c r="DP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DN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DR155" i="1"/>
  <c r="DR154" i="1"/>
  <c r="DR156" i="1" l="1"/>
  <c r="DR157" i="1"/>
  <c r="DL158" i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D159" i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DP158" i="1"/>
  <c r="DH158" i="1"/>
  <c r="CZ158" i="1"/>
  <c r="CR158" i="1"/>
  <c r="CJ158" i="1"/>
  <c r="CB158" i="1"/>
  <c r="BT158" i="1"/>
  <c r="BL158" i="1"/>
  <c r="BD158" i="1"/>
  <c r="AV158" i="1"/>
  <c r="AN158" i="1"/>
  <c r="AF158" i="1"/>
  <c r="X158" i="1"/>
  <c r="P158" i="1"/>
  <c r="DN158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DP159" i="1" l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161" i="1"/>
  <c r="DN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DL159" i="1"/>
  <c r="DD159" i="1"/>
  <c r="CV159" i="1"/>
  <c r="CN159" i="1"/>
  <c r="CF159" i="1"/>
  <c r="BX159" i="1"/>
  <c r="BP159" i="1"/>
  <c r="BH159" i="1"/>
  <c r="AZ159" i="1"/>
  <c r="AR159" i="1"/>
  <c r="AJ159" i="1"/>
  <c r="AB159" i="1"/>
  <c r="T159" i="1"/>
  <c r="D160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DR158" i="1"/>
  <c r="DP161" i="1" l="1"/>
  <c r="DH161" i="1"/>
  <c r="CZ161" i="1"/>
  <c r="CR161" i="1"/>
  <c r="CJ161" i="1"/>
  <c r="CB161" i="1"/>
  <c r="BT161" i="1"/>
  <c r="BL161" i="1"/>
  <c r="BD161" i="1"/>
  <c r="AV161" i="1"/>
  <c r="AN161" i="1"/>
  <c r="AF161" i="1"/>
  <c r="X161" i="1"/>
  <c r="P161" i="1"/>
  <c r="D163" i="1"/>
  <c r="DN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DL161" i="1"/>
  <c r="DD161" i="1"/>
  <c r="CV161" i="1"/>
  <c r="CN161" i="1"/>
  <c r="CF161" i="1"/>
  <c r="BX161" i="1"/>
  <c r="BP161" i="1"/>
  <c r="BH161" i="1"/>
  <c r="AZ161" i="1"/>
  <c r="AR161" i="1"/>
  <c r="AJ161" i="1"/>
  <c r="AB161" i="1"/>
  <c r="T161" i="1"/>
  <c r="D164" i="1"/>
  <c r="DJ161" i="1"/>
  <c r="DB161" i="1"/>
  <c r="CT161" i="1"/>
  <c r="CL161" i="1"/>
  <c r="CD161" i="1"/>
  <c r="BV161" i="1"/>
  <c r="BN161" i="1"/>
  <c r="BF161" i="1"/>
  <c r="AX161" i="1"/>
  <c r="AP161" i="1"/>
  <c r="AH161" i="1"/>
  <c r="Z161" i="1"/>
  <c r="R161" i="1"/>
  <c r="DL160" i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DJ160" i="1"/>
  <c r="DB160" i="1"/>
  <c r="CT160" i="1"/>
  <c r="CL160" i="1"/>
  <c r="CD160" i="1"/>
  <c r="BV160" i="1"/>
  <c r="BN160" i="1"/>
  <c r="BF160" i="1"/>
  <c r="AX160" i="1"/>
  <c r="AP160" i="1"/>
  <c r="AH160" i="1"/>
  <c r="Z160" i="1"/>
  <c r="R160" i="1"/>
  <c r="DP160" i="1"/>
  <c r="DH160" i="1"/>
  <c r="CZ160" i="1"/>
  <c r="CR160" i="1"/>
  <c r="CJ160" i="1"/>
  <c r="CB160" i="1"/>
  <c r="BT160" i="1"/>
  <c r="BL160" i="1"/>
  <c r="BD160" i="1"/>
  <c r="AV160" i="1"/>
  <c r="AN160" i="1"/>
  <c r="AF160" i="1"/>
  <c r="X160" i="1"/>
  <c r="P160" i="1"/>
  <c r="D162" i="1"/>
  <c r="DN160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DR159" i="1"/>
  <c r="DL162" i="1" l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P162" i="1"/>
  <c r="DH162" i="1"/>
  <c r="CZ162" i="1"/>
  <c r="CR162" i="1"/>
  <c r="CJ162" i="1"/>
  <c r="CB162" i="1"/>
  <c r="BT162" i="1"/>
  <c r="BL162" i="1"/>
  <c r="BD162" i="1"/>
  <c r="AV162" i="1"/>
  <c r="AN162" i="1"/>
  <c r="AF162" i="1"/>
  <c r="X162" i="1"/>
  <c r="P162" i="1"/>
  <c r="DN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DR160" i="1"/>
  <c r="DP163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N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DL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DJ163" i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D165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P164" i="1"/>
  <c r="DH164" i="1"/>
  <c r="CZ164" i="1"/>
  <c r="CR164" i="1"/>
  <c r="CJ164" i="1"/>
  <c r="CB164" i="1"/>
  <c r="BT164" i="1"/>
  <c r="BL164" i="1"/>
  <c r="BD164" i="1"/>
  <c r="AV164" i="1"/>
  <c r="AN164" i="1"/>
  <c r="AF164" i="1"/>
  <c r="X164" i="1"/>
  <c r="P164" i="1"/>
  <c r="DN164" i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DR161" i="1"/>
  <c r="DR164" i="1" l="1"/>
  <c r="DR163" i="1"/>
  <c r="DR162" i="1"/>
  <c r="DP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N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DL165" i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D166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L166" i="1" l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D167" i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P166" i="1"/>
  <c r="DH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N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DR165" i="1"/>
  <c r="DP167" i="1" l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N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DL167" i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D168" i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R166" i="1"/>
  <c r="DR167" i="1" l="1"/>
  <c r="DL168" i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D169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P168" i="1"/>
  <c r="DH168" i="1"/>
  <c r="CZ168" i="1"/>
  <c r="CR168" i="1"/>
  <c r="CJ168" i="1"/>
  <c r="CB168" i="1"/>
  <c r="BT168" i="1"/>
  <c r="BL168" i="1"/>
  <c r="BD168" i="1"/>
  <c r="AV168" i="1"/>
  <c r="AN168" i="1"/>
  <c r="AF168" i="1"/>
  <c r="X168" i="1"/>
  <c r="P168" i="1"/>
  <c r="DN168" i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DP169" i="1" l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N169" i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DL169" i="1"/>
  <c r="DD169" i="1"/>
  <c r="CV169" i="1"/>
  <c r="CN169" i="1"/>
  <c r="CF169" i="1"/>
  <c r="BX169" i="1"/>
  <c r="BP169" i="1"/>
  <c r="BH169" i="1"/>
  <c r="AZ169" i="1"/>
  <c r="AR169" i="1"/>
  <c r="AJ169" i="1"/>
  <c r="AB169" i="1"/>
  <c r="T169" i="1"/>
  <c r="D170" i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R168" i="1"/>
  <c r="DR169" i="1" l="1"/>
  <c r="DL170" i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D171" i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P170" i="1"/>
  <c r="DH170" i="1"/>
  <c r="CZ170" i="1"/>
  <c r="CR170" i="1"/>
  <c r="CJ170" i="1"/>
  <c r="CB170" i="1"/>
  <c r="BT170" i="1"/>
  <c r="BL170" i="1"/>
  <c r="BD170" i="1"/>
  <c r="AV170" i="1"/>
  <c r="AN170" i="1"/>
  <c r="AF170" i="1"/>
  <c r="X170" i="1"/>
  <c r="P170" i="1"/>
  <c r="DN170" i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DP171" i="1" l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N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DL171" i="1"/>
  <c r="DD171" i="1"/>
  <c r="CV171" i="1"/>
  <c r="CN171" i="1"/>
  <c r="CF171" i="1"/>
  <c r="BX171" i="1"/>
  <c r="BP171" i="1"/>
  <c r="BH171" i="1"/>
  <c r="AZ171" i="1"/>
  <c r="AR171" i="1"/>
  <c r="AJ171" i="1"/>
  <c r="AB171" i="1"/>
  <c r="T171" i="1"/>
  <c r="D172" i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R170" i="1"/>
  <c r="DR171" i="1" l="1"/>
  <c r="DL172" i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D173" i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P172" i="1"/>
  <c r="DH172" i="1"/>
  <c r="CZ172" i="1"/>
  <c r="CR172" i="1"/>
  <c r="CJ172" i="1"/>
  <c r="CB172" i="1"/>
  <c r="BT172" i="1"/>
  <c r="BL172" i="1"/>
  <c r="BD172" i="1"/>
  <c r="AV172" i="1"/>
  <c r="AN172" i="1"/>
  <c r="AF172" i="1"/>
  <c r="X172" i="1"/>
  <c r="P172" i="1"/>
  <c r="DN172" i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DP173" i="1" l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N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DL173" i="1"/>
  <c r="DD173" i="1"/>
  <c r="CV173" i="1"/>
  <c r="CN173" i="1"/>
  <c r="CF173" i="1"/>
  <c r="BX173" i="1"/>
  <c r="BP173" i="1"/>
  <c r="BH173" i="1"/>
  <c r="AZ173" i="1"/>
  <c r="AR173" i="1"/>
  <c r="AJ173" i="1"/>
  <c r="AB173" i="1"/>
  <c r="T173" i="1"/>
  <c r="D174" i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R172" i="1"/>
  <c r="DR173" i="1" l="1"/>
  <c r="DL174" i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D175" i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P174" i="1"/>
  <c r="DH174" i="1"/>
  <c r="CZ174" i="1"/>
  <c r="CR174" i="1"/>
  <c r="CJ174" i="1"/>
  <c r="CB174" i="1"/>
  <c r="BT174" i="1"/>
  <c r="BL174" i="1"/>
  <c r="BD174" i="1"/>
  <c r="AV174" i="1"/>
  <c r="AN174" i="1"/>
  <c r="AF174" i="1"/>
  <c r="X174" i="1"/>
  <c r="P174" i="1"/>
  <c r="DN174" i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DP175" i="1" l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N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DL175" i="1"/>
  <c r="DD175" i="1"/>
  <c r="CV175" i="1"/>
  <c r="CN175" i="1"/>
  <c r="CF175" i="1"/>
  <c r="BX175" i="1"/>
  <c r="BP175" i="1"/>
  <c r="BH175" i="1"/>
  <c r="AZ175" i="1"/>
  <c r="AR175" i="1"/>
  <c r="AJ175" i="1"/>
  <c r="AB175" i="1"/>
  <c r="T175" i="1"/>
  <c r="D176" i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R174" i="1"/>
  <c r="DR175" i="1" l="1"/>
  <c r="DL176" i="1"/>
  <c r="DD176" i="1"/>
  <c r="CV176" i="1"/>
  <c r="CN176" i="1"/>
  <c r="CF176" i="1"/>
  <c r="BX176" i="1"/>
  <c r="BP176" i="1"/>
  <c r="BH176" i="1"/>
  <c r="AZ176" i="1"/>
  <c r="AR176" i="1"/>
  <c r="AJ176" i="1"/>
  <c r="AB176" i="1"/>
  <c r="T176" i="1"/>
  <c r="D177" i="1"/>
  <c r="DJ176" i="1"/>
  <c r="DB176" i="1"/>
  <c r="CT176" i="1"/>
  <c r="CL176" i="1"/>
  <c r="CD176" i="1"/>
  <c r="BV176" i="1"/>
  <c r="BN176" i="1"/>
  <c r="BF176" i="1"/>
  <c r="AX176" i="1"/>
  <c r="AP176" i="1"/>
  <c r="AH176" i="1"/>
  <c r="Z176" i="1"/>
  <c r="R176" i="1"/>
  <c r="DP176" i="1"/>
  <c r="DH176" i="1"/>
  <c r="CZ176" i="1"/>
  <c r="CR176" i="1"/>
  <c r="CJ176" i="1"/>
  <c r="CB176" i="1"/>
  <c r="BT176" i="1"/>
  <c r="BL176" i="1"/>
  <c r="BD176" i="1"/>
  <c r="AV176" i="1"/>
  <c r="AN176" i="1"/>
  <c r="AF176" i="1"/>
  <c r="X176" i="1"/>
  <c r="P176" i="1"/>
  <c r="DN176" i="1"/>
  <c r="DF176" i="1"/>
  <c r="CX176" i="1"/>
  <c r="CP176" i="1"/>
  <c r="CH176" i="1"/>
  <c r="BZ176" i="1"/>
  <c r="BR176" i="1"/>
  <c r="BJ176" i="1"/>
  <c r="BB176" i="1"/>
  <c r="AT176" i="1"/>
  <c r="AL176" i="1"/>
  <c r="AD176" i="1"/>
  <c r="V176" i="1"/>
  <c r="DP177" i="1" l="1"/>
  <c r="DH177" i="1"/>
  <c r="CZ177" i="1"/>
  <c r="CR177" i="1"/>
  <c r="CJ177" i="1"/>
  <c r="CB177" i="1"/>
  <c r="BT177" i="1"/>
  <c r="BL177" i="1"/>
  <c r="BD177" i="1"/>
  <c r="AV177" i="1"/>
  <c r="AN177" i="1"/>
  <c r="AF177" i="1"/>
  <c r="X177" i="1"/>
  <c r="P177" i="1"/>
  <c r="DN177" i="1"/>
  <c r="DF177" i="1"/>
  <c r="CX177" i="1"/>
  <c r="CP177" i="1"/>
  <c r="CH177" i="1"/>
  <c r="BZ177" i="1"/>
  <c r="BR177" i="1"/>
  <c r="BJ177" i="1"/>
  <c r="BB177" i="1"/>
  <c r="AT177" i="1"/>
  <c r="AL177" i="1"/>
  <c r="AD177" i="1"/>
  <c r="V177" i="1"/>
  <c r="DL177" i="1"/>
  <c r="DD177" i="1"/>
  <c r="CV177" i="1"/>
  <c r="CN177" i="1"/>
  <c r="CF177" i="1"/>
  <c r="BX177" i="1"/>
  <c r="BP177" i="1"/>
  <c r="BH177" i="1"/>
  <c r="AZ177" i="1"/>
  <c r="AR177" i="1"/>
  <c r="AJ177" i="1"/>
  <c r="AB177" i="1"/>
  <c r="T177" i="1"/>
  <c r="D178" i="1"/>
  <c r="DJ177" i="1"/>
  <c r="DB177" i="1"/>
  <c r="CT177" i="1"/>
  <c r="CL177" i="1"/>
  <c r="CD177" i="1"/>
  <c r="BV177" i="1"/>
  <c r="BN177" i="1"/>
  <c r="BF177" i="1"/>
  <c r="AX177" i="1"/>
  <c r="AP177" i="1"/>
  <c r="AH177" i="1"/>
  <c r="Z177" i="1"/>
  <c r="R177" i="1"/>
  <c r="DR176" i="1"/>
  <c r="DR177" i="1" l="1"/>
  <c r="DL178" i="1"/>
  <c r="DL143" i="1" s="1"/>
  <c r="DD178" i="1"/>
  <c r="DD143" i="1" s="1"/>
  <c r="CV178" i="1"/>
  <c r="CV143" i="1" s="1"/>
  <c r="CN178" i="1"/>
  <c r="CN143" i="1" s="1"/>
  <c r="CF178" i="1"/>
  <c r="CF143" i="1" s="1"/>
  <c r="BX178" i="1"/>
  <c r="BX143" i="1" s="1"/>
  <c r="BP178" i="1"/>
  <c r="BP143" i="1" s="1"/>
  <c r="BH178" i="1"/>
  <c r="BH143" i="1" s="1"/>
  <c r="AZ178" i="1"/>
  <c r="AZ143" i="1" s="1"/>
  <c r="AR178" i="1"/>
  <c r="AR143" i="1" s="1"/>
  <c r="AJ178" i="1"/>
  <c r="AJ143" i="1" s="1"/>
  <c r="AB178" i="1"/>
  <c r="AB143" i="1" s="1"/>
  <c r="T178" i="1"/>
  <c r="T143" i="1" s="1"/>
  <c r="D179" i="1"/>
  <c r="D180" i="1" s="1"/>
  <c r="DJ178" i="1"/>
  <c r="DJ143" i="1" s="1"/>
  <c r="DB178" i="1"/>
  <c r="DB143" i="1" s="1"/>
  <c r="CT178" i="1"/>
  <c r="CT143" i="1" s="1"/>
  <c r="CL178" i="1"/>
  <c r="CL143" i="1" s="1"/>
  <c r="CD178" i="1"/>
  <c r="CD143" i="1" s="1"/>
  <c r="BV178" i="1"/>
  <c r="BV143" i="1" s="1"/>
  <c r="BN178" i="1"/>
  <c r="BN143" i="1" s="1"/>
  <c r="BF178" i="1"/>
  <c r="BF143" i="1" s="1"/>
  <c r="AX178" i="1"/>
  <c r="AX143" i="1" s="1"/>
  <c r="AP178" i="1"/>
  <c r="AP143" i="1" s="1"/>
  <c r="AH178" i="1"/>
  <c r="AH143" i="1" s="1"/>
  <c r="Z178" i="1"/>
  <c r="Z143" i="1" s="1"/>
  <c r="R178" i="1"/>
  <c r="R143" i="1" s="1"/>
  <c r="DP178" i="1"/>
  <c r="DP143" i="1" s="1"/>
  <c r="DH178" i="1"/>
  <c r="DH143" i="1" s="1"/>
  <c r="CZ178" i="1"/>
  <c r="CZ143" i="1" s="1"/>
  <c r="CR178" i="1"/>
  <c r="CR143" i="1" s="1"/>
  <c r="CJ178" i="1"/>
  <c r="CJ143" i="1" s="1"/>
  <c r="CB178" i="1"/>
  <c r="CB143" i="1" s="1"/>
  <c r="BT178" i="1"/>
  <c r="BT143" i="1" s="1"/>
  <c r="BL178" i="1"/>
  <c r="BL143" i="1" s="1"/>
  <c r="BD178" i="1"/>
  <c r="BD143" i="1" s="1"/>
  <c r="AV178" i="1"/>
  <c r="AV143" i="1" s="1"/>
  <c r="AN178" i="1"/>
  <c r="AN143" i="1" s="1"/>
  <c r="AF178" i="1"/>
  <c r="AF143" i="1" s="1"/>
  <c r="X178" i="1"/>
  <c r="X143" i="1" s="1"/>
  <c r="P178" i="1"/>
  <c r="DN178" i="1"/>
  <c r="DN143" i="1" s="1"/>
  <c r="DF178" i="1"/>
  <c r="DF143" i="1" s="1"/>
  <c r="CX178" i="1"/>
  <c r="CX143" i="1" s="1"/>
  <c r="CP178" i="1"/>
  <c r="CP143" i="1" s="1"/>
  <c r="CH178" i="1"/>
  <c r="CH143" i="1" s="1"/>
  <c r="BZ178" i="1"/>
  <c r="BZ143" i="1" s="1"/>
  <c r="BR178" i="1"/>
  <c r="BR143" i="1" s="1"/>
  <c r="BJ178" i="1"/>
  <c r="BJ143" i="1" s="1"/>
  <c r="BB178" i="1"/>
  <c r="BB143" i="1" s="1"/>
  <c r="AT178" i="1"/>
  <c r="AT143" i="1" s="1"/>
  <c r="AL178" i="1"/>
  <c r="AL143" i="1" s="1"/>
  <c r="AD178" i="1"/>
  <c r="AD143" i="1" s="1"/>
  <c r="V178" i="1"/>
  <c r="V143" i="1" s="1"/>
  <c r="DN180" i="1" l="1"/>
  <c r="DF180" i="1"/>
  <c r="CX180" i="1"/>
  <c r="CP180" i="1"/>
  <c r="CH180" i="1"/>
  <c r="BZ180" i="1"/>
  <c r="BR180" i="1"/>
  <c r="BJ180" i="1"/>
  <c r="BB180" i="1"/>
  <c r="AT180" i="1"/>
  <c r="AL180" i="1"/>
  <c r="AD180" i="1"/>
  <c r="V180" i="1"/>
  <c r="DL180" i="1"/>
  <c r="DD180" i="1"/>
  <c r="CV180" i="1"/>
  <c r="CN180" i="1"/>
  <c r="CF180" i="1"/>
  <c r="BX180" i="1"/>
  <c r="BP180" i="1"/>
  <c r="BH180" i="1"/>
  <c r="AZ180" i="1"/>
  <c r="AR180" i="1"/>
  <c r="AJ180" i="1"/>
  <c r="AB180" i="1"/>
  <c r="T180" i="1"/>
  <c r="D181" i="1"/>
  <c r="DJ180" i="1"/>
  <c r="DB180" i="1"/>
  <c r="CT180" i="1"/>
  <c r="CL180" i="1"/>
  <c r="CD180" i="1"/>
  <c r="BV180" i="1"/>
  <c r="BN180" i="1"/>
  <c r="BF180" i="1"/>
  <c r="AX180" i="1"/>
  <c r="AP180" i="1"/>
  <c r="AH180" i="1"/>
  <c r="Z180" i="1"/>
  <c r="R180" i="1"/>
  <c r="DP180" i="1"/>
  <c r="DH180" i="1"/>
  <c r="CZ180" i="1"/>
  <c r="CR180" i="1"/>
  <c r="CJ180" i="1"/>
  <c r="CB180" i="1"/>
  <c r="BT180" i="1"/>
  <c r="BL180" i="1"/>
  <c r="BD180" i="1"/>
  <c r="AV180" i="1"/>
  <c r="AN180" i="1"/>
  <c r="AF180" i="1"/>
  <c r="X180" i="1"/>
  <c r="P180" i="1"/>
  <c r="DR178" i="1"/>
  <c r="DR143" i="1" s="1"/>
  <c r="P143" i="1"/>
  <c r="D182" i="1" l="1"/>
  <c r="DJ181" i="1"/>
  <c r="DB181" i="1"/>
  <c r="CT181" i="1"/>
  <c r="CL181" i="1"/>
  <c r="CD181" i="1"/>
  <c r="BV181" i="1"/>
  <c r="BN181" i="1"/>
  <c r="BF181" i="1"/>
  <c r="AX181" i="1"/>
  <c r="AP181" i="1"/>
  <c r="AH181" i="1"/>
  <c r="Z181" i="1"/>
  <c r="R181" i="1"/>
  <c r="DP181" i="1"/>
  <c r="DH181" i="1"/>
  <c r="CZ181" i="1"/>
  <c r="CR181" i="1"/>
  <c r="CJ181" i="1"/>
  <c r="CB181" i="1"/>
  <c r="BT181" i="1"/>
  <c r="BL181" i="1"/>
  <c r="BD181" i="1"/>
  <c r="AV181" i="1"/>
  <c r="AN181" i="1"/>
  <c r="AF181" i="1"/>
  <c r="X181" i="1"/>
  <c r="P181" i="1"/>
  <c r="DN181" i="1"/>
  <c r="DF181" i="1"/>
  <c r="CX181" i="1"/>
  <c r="CP181" i="1"/>
  <c r="CH181" i="1"/>
  <c r="BZ181" i="1"/>
  <c r="BR181" i="1"/>
  <c r="BJ181" i="1"/>
  <c r="BB181" i="1"/>
  <c r="AT181" i="1"/>
  <c r="AL181" i="1"/>
  <c r="AD181" i="1"/>
  <c r="V181" i="1"/>
  <c r="DL181" i="1"/>
  <c r="DD181" i="1"/>
  <c r="CV181" i="1"/>
  <c r="CN181" i="1"/>
  <c r="CF181" i="1"/>
  <c r="BX181" i="1"/>
  <c r="BP181" i="1"/>
  <c r="BH181" i="1"/>
  <c r="AZ181" i="1"/>
  <c r="AR181" i="1"/>
  <c r="AJ181" i="1"/>
  <c r="AB181" i="1"/>
  <c r="T181" i="1"/>
  <c r="DR180" i="1"/>
  <c r="DN182" i="1" l="1"/>
  <c r="DF182" i="1"/>
  <c r="CX182" i="1"/>
  <c r="CP182" i="1"/>
  <c r="CH182" i="1"/>
  <c r="BZ182" i="1"/>
  <c r="BR182" i="1"/>
  <c r="BJ182" i="1"/>
  <c r="BB182" i="1"/>
  <c r="AT182" i="1"/>
  <c r="AL182" i="1"/>
  <c r="AD182" i="1"/>
  <c r="V182" i="1"/>
  <c r="DL182" i="1"/>
  <c r="DD182" i="1"/>
  <c r="CV182" i="1"/>
  <c r="CN182" i="1"/>
  <c r="CF182" i="1"/>
  <c r="BX182" i="1"/>
  <c r="BP182" i="1"/>
  <c r="BH182" i="1"/>
  <c r="AZ182" i="1"/>
  <c r="AR182" i="1"/>
  <c r="AJ182" i="1"/>
  <c r="AB182" i="1"/>
  <c r="T182" i="1"/>
  <c r="D183" i="1"/>
  <c r="DJ182" i="1"/>
  <c r="DB182" i="1"/>
  <c r="CT182" i="1"/>
  <c r="CL182" i="1"/>
  <c r="CD182" i="1"/>
  <c r="BV182" i="1"/>
  <c r="BN182" i="1"/>
  <c r="BF182" i="1"/>
  <c r="AX182" i="1"/>
  <c r="AP182" i="1"/>
  <c r="AH182" i="1"/>
  <c r="Z182" i="1"/>
  <c r="R182" i="1"/>
  <c r="DP182" i="1"/>
  <c r="DH182" i="1"/>
  <c r="CZ182" i="1"/>
  <c r="CR182" i="1"/>
  <c r="CJ182" i="1"/>
  <c r="CB182" i="1"/>
  <c r="BT182" i="1"/>
  <c r="BL182" i="1"/>
  <c r="BD182" i="1"/>
  <c r="AV182" i="1"/>
  <c r="AN182" i="1"/>
  <c r="AF182" i="1"/>
  <c r="X182" i="1"/>
  <c r="P182" i="1"/>
  <c r="DR181" i="1"/>
  <c r="DR182" i="1" l="1"/>
  <c r="D184" i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P183" i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N183" i="1"/>
  <c r="DF183" i="1"/>
  <c r="CX183" i="1"/>
  <c r="CP183" i="1"/>
  <c r="CH183" i="1"/>
  <c r="BZ183" i="1"/>
  <c r="BR183" i="1"/>
  <c r="BJ183" i="1"/>
  <c r="BB183" i="1"/>
  <c r="AT183" i="1"/>
  <c r="AL183" i="1"/>
  <c r="AD183" i="1"/>
  <c r="V183" i="1"/>
  <c r="DL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DN184" i="1" l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DL184" i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D185" i="1"/>
  <c r="DJ184" i="1"/>
  <c r="DB184" i="1"/>
  <c r="CT184" i="1"/>
  <c r="CL184" i="1"/>
  <c r="CD184" i="1"/>
  <c r="BV184" i="1"/>
  <c r="BN184" i="1"/>
  <c r="BF184" i="1"/>
  <c r="AX184" i="1"/>
  <c r="AP184" i="1"/>
  <c r="AH184" i="1"/>
  <c r="Z184" i="1"/>
  <c r="R184" i="1"/>
  <c r="DP184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R183" i="1"/>
  <c r="DR184" i="1" l="1"/>
  <c r="D186" i="1"/>
  <c r="DJ185" i="1"/>
  <c r="DB185" i="1"/>
  <c r="CT185" i="1"/>
  <c r="CL185" i="1"/>
  <c r="CD185" i="1"/>
  <c r="BV185" i="1"/>
  <c r="BN185" i="1"/>
  <c r="BF185" i="1"/>
  <c r="AX185" i="1"/>
  <c r="AP185" i="1"/>
  <c r="AH185" i="1"/>
  <c r="Z185" i="1"/>
  <c r="R185" i="1"/>
  <c r="DP185" i="1"/>
  <c r="DH185" i="1"/>
  <c r="CZ185" i="1"/>
  <c r="CR185" i="1"/>
  <c r="CJ185" i="1"/>
  <c r="CB185" i="1"/>
  <c r="BT185" i="1"/>
  <c r="BL185" i="1"/>
  <c r="BD185" i="1"/>
  <c r="AV185" i="1"/>
  <c r="AN185" i="1"/>
  <c r="AF185" i="1"/>
  <c r="X185" i="1"/>
  <c r="P185" i="1"/>
  <c r="DN185" i="1"/>
  <c r="DF185" i="1"/>
  <c r="CX185" i="1"/>
  <c r="CP185" i="1"/>
  <c r="CH185" i="1"/>
  <c r="BZ185" i="1"/>
  <c r="BR185" i="1"/>
  <c r="BJ185" i="1"/>
  <c r="BB185" i="1"/>
  <c r="AT185" i="1"/>
  <c r="AL185" i="1"/>
  <c r="AD185" i="1"/>
  <c r="V185" i="1"/>
  <c r="DL185" i="1"/>
  <c r="DD185" i="1"/>
  <c r="CV185" i="1"/>
  <c r="CN185" i="1"/>
  <c r="CF185" i="1"/>
  <c r="BX185" i="1"/>
  <c r="BP185" i="1"/>
  <c r="BH185" i="1"/>
  <c r="AZ185" i="1"/>
  <c r="AR185" i="1"/>
  <c r="AJ185" i="1"/>
  <c r="AB185" i="1"/>
  <c r="T185" i="1"/>
  <c r="DR185" i="1" l="1"/>
  <c r="DN186" i="1"/>
  <c r="DF186" i="1"/>
  <c r="CX186" i="1"/>
  <c r="CP186" i="1"/>
  <c r="CH186" i="1"/>
  <c r="BZ186" i="1"/>
  <c r="BR186" i="1"/>
  <c r="BJ186" i="1"/>
  <c r="BB186" i="1"/>
  <c r="AT186" i="1"/>
  <c r="AL186" i="1"/>
  <c r="AD186" i="1"/>
  <c r="V186" i="1"/>
  <c r="DL186" i="1"/>
  <c r="DD186" i="1"/>
  <c r="CV186" i="1"/>
  <c r="CN186" i="1"/>
  <c r="CF186" i="1"/>
  <c r="BX186" i="1"/>
  <c r="BP186" i="1"/>
  <c r="BH186" i="1"/>
  <c r="AZ186" i="1"/>
  <c r="AR186" i="1"/>
  <c r="AJ186" i="1"/>
  <c r="AB186" i="1"/>
  <c r="T186" i="1"/>
  <c r="D187" i="1"/>
  <c r="DJ186" i="1"/>
  <c r="DB186" i="1"/>
  <c r="CT186" i="1"/>
  <c r="CL186" i="1"/>
  <c r="CD186" i="1"/>
  <c r="BV186" i="1"/>
  <c r="BN186" i="1"/>
  <c r="BF186" i="1"/>
  <c r="AX186" i="1"/>
  <c r="AP186" i="1"/>
  <c r="AH186" i="1"/>
  <c r="Z186" i="1"/>
  <c r="R186" i="1"/>
  <c r="DP186" i="1"/>
  <c r="DH186" i="1"/>
  <c r="CZ186" i="1"/>
  <c r="CR186" i="1"/>
  <c r="CJ186" i="1"/>
  <c r="CB186" i="1"/>
  <c r="BT186" i="1"/>
  <c r="BL186" i="1"/>
  <c r="BD186" i="1"/>
  <c r="AV186" i="1"/>
  <c r="AN186" i="1"/>
  <c r="AF186" i="1"/>
  <c r="X186" i="1"/>
  <c r="P186" i="1"/>
  <c r="DR186" i="1" l="1"/>
  <c r="D188" i="1"/>
  <c r="DJ187" i="1"/>
  <c r="DB187" i="1"/>
  <c r="CT187" i="1"/>
  <c r="CL187" i="1"/>
  <c r="CD187" i="1"/>
  <c r="BV187" i="1"/>
  <c r="BN187" i="1"/>
  <c r="BF187" i="1"/>
  <c r="AX187" i="1"/>
  <c r="AP187" i="1"/>
  <c r="AH187" i="1"/>
  <c r="Z187" i="1"/>
  <c r="R187" i="1"/>
  <c r="DP187" i="1"/>
  <c r="DH187" i="1"/>
  <c r="CZ187" i="1"/>
  <c r="CR187" i="1"/>
  <c r="CJ187" i="1"/>
  <c r="CB187" i="1"/>
  <c r="BT187" i="1"/>
  <c r="BL187" i="1"/>
  <c r="BD187" i="1"/>
  <c r="AV187" i="1"/>
  <c r="AN187" i="1"/>
  <c r="AF187" i="1"/>
  <c r="X187" i="1"/>
  <c r="P187" i="1"/>
  <c r="DN187" i="1"/>
  <c r="DF187" i="1"/>
  <c r="CX187" i="1"/>
  <c r="CP187" i="1"/>
  <c r="CH187" i="1"/>
  <c r="BZ187" i="1"/>
  <c r="BR187" i="1"/>
  <c r="BJ187" i="1"/>
  <c r="BB187" i="1"/>
  <c r="AT187" i="1"/>
  <c r="AL187" i="1"/>
  <c r="AD187" i="1"/>
  <c r="V187" i="1"/>
  <c r="DL187" i="1"/>
  <c r="DD187" i="1"/>
  <c r="CV187" i="1"/>
  <c r="CN187" i="1"/>
  <c r="CF187" i="1"/>
  <c r="BX187" i="1"/>
  <c r="BP187" i="1"/>
  <c r="BH187" i="1"/>
  <c r="AZ187" i="1"/>
  <c r="AR187" i="1"/>
  <c r="AJ187" i="1"/>
  <c r="AB187" i="1"/>
  <c r="T187" i="1"/>
  <c r="DR187" i="1" l="1"/>
  <c r="DN188" i="1"/>
  <c r="DF188" i="1"/>
  <c r="CX188" i="1"/>
  <c r="CP188" i="1"/>
  <c r="CH188" i="1"/>
  <c r="BZ188" i="1"/>
  <c r="BR188" i="1"/>
  <c r="BJ188" i="1"/>
  <c r="BB188" i="1"/>
  <c r="AT188" i="1"/>
  <c r="AL188" i="1"/>
  <c r="AD188" i="1"/>
  <c r="V188" i="1"/>
  <c r="DL188" i="1"/>
  <c r="DD188" i="1"/>
  <c r="CV188" i="1"/>
  <c r="CN188" i="1"/>
  <c r="CF188" i="1"/>
  <c r="BX188" i="1"/>
  <c r="BP188" i="1"/>
  <c r="BH188" i="1"/>
  <c r="AZ188" i="1"/>
  <c r="AR188" i="1"/>
  <c r="AJ188" i="1"/>
  <c r="AB188" i="1"/>
  <c r="T188" i="1"/>
  <c r="D189" i="1"/>
  <c r="DJ188" i="1"/>
  <c r="DB188" i="1"/>
  <c r="CT188" i="1"/>
  <c r="CL188" i="1"/>
  <c r="CD188" i="1"/>
  <c r="BV188" i="1"/>
  <c r="BN188" i="1"/>
  <c r="BF188" i="1"/>
  <c r="AX188" i="1"/>
  <c r="AP188" i="1"/>
  <c r="AH188" i="1"/>
  <c r="Z188" i="1"/>
  <c r="R188" i="1"/>
  <c r="DP188" i="1"/>
  <c r="DH188" i="1"/>
  <c r="CZ188" i="1"/>
  <c r="CR188" i="1"/>
  <c r="CJ188" i="1"/>
  <c r="CB188" i="1"/>
  <c r="BT188" i="1"/>
  <c r="BL188" i="1"/>
  <c r="BD188" i="1"/>
  <c r="AV188" i="1"/>
  <c r="AN188" i="1"/>
  <c r="AF188" i="1"/>
  <c r="X188" i="1"/>
  <c r="P188" i="1"/>
  <c r="DR188" i="1" l="1"/>
  <c r="D190" i="1"/>
  <c r="D191" i="1" s="1"/>
  <c r="DP189" i="1"/>
  <c r="DP179" i="1" s="1"/>
  <c r="DH189" i="1"/>
  <c r="DH179" i="1" s="1"/>
  <c r="CZ189" i="1"/>
  <c r="CZ179" i="1" s="1"/>
  <c r="CR189" i="1"/>
  <c r="CR179" i="1" s="1"/>
  <c r="CJ189" i="1"/>
  <c r="CJ179" i="1" s="1"/>
  <c r="CB189" i="1"/>
  <c r="CB179" i="1" s="1"/>
  <c r="BT189" i="1"/>
  <c r="BT179" i="1" s="1"/>
  <c r="BL189" i="1"/>
  <c r="BL179" i="1" s="1"/>
  <c r="DN189" i="1"/>
  <c r="DN179" i="1" s="1"/>
  <c r="DF189" i="1"/>
  <c r="DF179" i="1" s="1"/>
  <c r="CX189" i="1"/>
  <c r="CX179" i="1" s="1"/>
  <c r="CP189" i="1"/>
  <c r="CP179" i="1" s="1"/>
  <c r="CH189" i="1"/>
  <c r="CH179" i="1" s="1"/>
  <c r="BZ189" i="1"/>
  <c r="BZ179" i="1" s="1"/>
  <c r="DJ189" i="1"/>
  <c r="DJ179" i="1" s="1"/>
  <c r="CT189" i="1"/>
  <c r="CT179" i="1" s="1"/>
  <c r="CD189" i="1"/>
  <c r="CD179" i="1" s="1"/>
  <c r="BP189" i="1"/>
  <c r="BP179" i="1" s="1"/>
  <c r="BF189" i="1"/>
  <c r="BF179" i="1" s="1"/>
  <c r="AX189" i="1"/>
  <c r="AX179" i="1" s="1"/>
  <c r="AP189" i="1"/>
  <c r="AP179" i="1" s="1"/>
  <c r="AH189" i="1"/>
  <c r="AH179" i="1" s="1"/>
  <c r="Z189" i="1"/>
  <c r="Z179" i="1" s="1"/>
  <c r="R189" i="1"/>
  <c r="R179" i="1" s="1"/>
  <c r="DD189" i="1"/>
  <c r="DD179" i="1" s="1"/>
  <c r="CN189" i="1"/>
  <c r="CN179" i="1" s="1"/>
  <c r="BX189" i="1"/>
  <c r="BX179" i="1" s="1"/>
  <c r="BN189" i="1"/>
  <c r="BN179" i="1" s="1"/>
  <c r="BD189" i="1"/>
  <c r="BD179" i="1" s="1"/>
  <c r="AV189" i="1"/>
  <c r="AV179" i="1" s="1"/>
  <c r="AN189" i="1"/>
  <c r="AN179" i="1" s="1"/>
  <c r="AF189" i="1"/>
  <c r="AF179" i="1" s="1"/>
  <c r="X189" i="1"/>
  <c r="X179" i="1" s="1"/>
  <c r="P189" i="1"/>
  <c r="DB189" i="1"/>
  <c r="DB179" i="1" s="1"/>
  <c r="CL189" i="1"/>
  <c r="CL179" i="1" s="1"/>
  <c r="BV189" i="1"/>
  <c r="BV179" i="1" s="1"/>
  <c r="BJ189" i="1"/>
  <c r="BJ179" i="1" s="1"/>
  <c r="BB189" i="1"/>
  <c r="BB179" i="1" s="1"/>
  <c r="AT189" i="1"/>
  <c r="AT179" i="1" s="1"/>
  <c r="AL189" i="1"/>
  <c r="AL179" i="1" s="1"/>
  <c r="AD189" i="1"/>
  <c r="AD179" i="1" s="1"/>
  <c r="V189" i="1"/>
  <c r="V179" i="1" s="1"/>
  <c r="DL189" i="1"/>
  <c r="DL179" i="1" s="1"/>
  <c r="CV189" i="1"/>
  <c r="CV179" i="1" s="1"/>
  <c r="CF189" i="1"/>
  <c r="CF179" i="1" s="1"/>
  <c r="BR189" i="1"/>
  <c r="BR179" i="1" s="1"/>
  <c r="BH189" i="1"/>
  <c r="BH179" i="1" s="1"/>
  <c r="AZ189" i="1"/>
  <c r="AZ179" i="1" s="1"/>
  <c r="AR189" i="1"/>
  <c r="AR179" i="1" s="1"/>
  <c r="AJ189" i="1"/>
  <c r="AJ179" i="1" s="1"/>
  <c r="AB189" i="1"/>
  <c r="AB179" i="1" s="1"/>
  <c r="T189" i="1"/>
  <c r="T179" i="1" s="1"/>
  <c r="DR189" i="1" l="1"/>
  <c r="DR179" i="1" s="1"/>
  <c r="P179" i="1"/>
  <c r="D192" i="1"/>
  <c r="DJ191" i="1"/>
  <c r="DB191" i="1"/>
  <c r="CT191" i="1"/>
  <c r="CL191" i="1"/>
  <c r="CD191" i="1"/>
  <c r="BV191" i="1"/>
  <c r="BN191" i="1"/>
  <c r="BF191" i="1"/>
  <c r="AX191" i="1"/>
  <c r="AP191" i="1"/>
  <c r="AH191" i="1"/>
  <c r="Z191" i="1"/>
  <c r="R191" i="1"/>
  <c r="DP191" i="1"/>
  <c r="DH191" i="1"/>
  <c r="CZ191" i="1"/>
  <c r="CR191" i="1"/>
  <c r="CJ191" i="1"/>
  <c r="CB191" i="1"/>
  <c r="BT191" i="1"/>
  <c r="BL191" i="1"/>
  <c r="BD191" i="1"/>
  <c r="AV191" i="1"/>
  <c r="AN191" i="1"/>
  <c r="AF191" i="1"/>
  <c r="X191" i="1"/>
  <c r="P191" i="1"/>
  <c r="DN191" i="1"/>
  <c r="DF191" i="1"/>
  <c r="CX191" i="1"/>
  <c r="CP191" i="1"/>
  <c r="CH191" i="1"/>
  <c r="BZ191" i="1"/>
  <c r="BR191" i="1"/>
  <c r="BJ191" i="1"/>
  <c r="BB191" i="1"/>
  <c r="AT191" i="1"/>
  <c r="AL191" i="1"/>
  <c r="AD191" i="1"/>
  <c r="V191" i="1"/>
  <c r="DL191" i="1"/>
  <c r="CF191" i="1"/>
  <c r="AZ191" i="1"/>
  <c r="T191" i="1"/>
  <c r="DD191" i="1"/>
  <c r="BX191" i="1"/>
  <c r="AR191" i="1"/>
  <c r="CV191" i="1"/>
  <c r="BP191" i="1"/>
  <c r="AJ191" i="1"/>
  <c r="CN191" i="1"/>
  <c r="BH191" i="1"/>
  <c r="AB191" i="1"/>
  <c r="DL192" i="1" l="1"/>
  <c r="DD192" i="1"/>
  <c r="CV192" i="1"/>
  <c r="CN192" i="1"/>
  <c r="CF192" i="1"/>
  <c r="BX192" i="1"/>
  <c r="BP192" i="1"/>
  <c r="BJ192" i="1"/>
  <c r="BB192" i="1"/>
  <c r="AT192" i="1"/>
  <c r="AL192" i="1"/>
  <c r="AD192" i="1"/>
  <c r="V192" i="1"/>
  <c r="D193" i="1"/>
  <c r="DJ192" i="1"/>
  <c r="DB192" i="1"/>
  <c r="CT192" i="1"/>
  <c r="CL192" i="1"/>
  <c r="CD192" i="1"/>
  <c r="BV192" i="1"/>
  <c r="BN192" i="1"/>
  <c r="BH192" i="1"/>
  <c r="AZ192" i="1"/>
  <c r="AR192" i="1"/>
  <c r="AJ192" i="1"/>
  <c r="AB192" i="1"/>
  <c r="T192" i="1"/>
  <c r="DP192" i="1"/>
  <c r="DH192" i="1"/>
  <c r="CZ192" i="1"/>
  <c r="CR192" i="1"/>
  <c r="CJ192" i="1"/>
  <c r="CB192" i="1"/>
  <c r="BT192" i="1"/>
  <c r="BF192" i="1"/>
  <c r="AX192" i="1"/>
  <c r="AP192" i="1"/>
  <c r="AH192" i="1"/>
  <c r="Z192" i="1"/>
  <c r="R192" i="1"/>
  <c r="DN192" i="1"/>
  <c r="CH192" i="1"/>
  <c r="BD192" i="1"/>
  <c r="X192" i="1"/>
  <c r="DF192" i="1"/>
  <c r="BZ192" i="1"/>
  <c r="AV192" i="1"/>
  <c r="P192" i="1"/>
  <c r="CX192" i="1"/>
  <c r="BR192" i="1"/>
  <c r="AN192" i="1"/>
  <c r="CP192" i="1"/>
  <c r="AF192" i="1"/>
  <c r="BL192" i="1"/>
  <c r="DR191" i="1"/>
  <c r="DR192" i="1" l="1"/>
  <c r="DP193" i="1"/>
  <c r="DH193" i="1"/>
  <c r="CZ193" i="1"/>
  <c r="CR193" i="1"/>
  <c r="CJ193" i="1"/>
  <c r="CB193" i="1"/>
  <c r="BT193" i="1"/>
  <c r="BL193" i="1"/>
  <c r="BD193" i="1"/>
  <c r="AV193" i="1"/>
  <c r="AN193" i="1"/>
  <c r="AF193" i="1"/>
  <c r="X193" i="1"/>
  <c r="P193" i="1"/>
  <c r="DN193" i="1"/>
  <c r="DF193" i="1"/>
  <c r="CX193" i="1"/>
  <c r="CP193" i="1"/>
  <c r="CH193" i="1"/>
  <c r="BZ193" i="1"/>
  <c r="BR193" i="1"/>
  <c r="BJ193" i="1"/>
  <c r="BB193" i="1"/>
  <c r="AT193" i="1"/>
  <c r="AL193" i="1"/>
  <c r="AD193" i="1"/>
  <c r="V193" i="1"/>
  <c r="DL193" i="1"/>
  <c r="DD193" i="1"/>
  <c r="CV193" i="1"/>
  <c r="CN193" i="1"/>
  <c r="CF193" i="1"/>
  <c r="BX193" i="1"/>
  <c r="BP193" i="1"/>
  <c r="BH193" i="1"/>
  <c r="AZ193" i="1"/>
  <c r="AR193" i="1"/>
  <c r="AJ193" i="1"/>
  <c r="AB193" i="1"/>
  <c r="T193" i="1"/>
  <c r="D194" i="1"/>
  <c r="CT193" i="1"/>
  <c r="BN193" i="1"/>
  <c r="AH193" i="1"/>
  <c r="CL193" i="1"/>
  <c r="BF193" i="1"/>
  <c r="Z193" i="1"/>
  <c r="DJ193" i="1"/>
  <c r="CD193" i="1"/>
  <c r="AX193" i="1"/>
  <c r="R193" i="1"/>
  <c r="DB193" i="1"/>
  <c r="BV193" i="1"/>
  <c r="AP193" i="1"/>
  <c r="DR193" i="1" l="1"/>
  <c r="D195" i="1"/>
  <c r="DJ194" i="1"/>
  <c r="DB194" i="1"/>
  <c r="CT194" i="1"/>
  <c r="CL194" i="1"/>
  <c r="CD194" i="1"/>
  <c r="BV194" i="1"/>
  <c r="BN194" i="1"/>
  <c r="BH194" i="1"/>
  <c r="AZ194" i="1"/>
  <c r="AR194" i="1"/>
  <c r="AJ194" i="1"/>
  <c r="AB194" i="1"/>
  <c r="T194" i="1"/>
  <c r="DP194" i="1"/>
  <c r="DH194" i="1"/>
  <c r="CZ194" i="1"/>
  <c r="CR194" i="1"/>
  <c r="CJ194" i="1"/>
  <c r="CB194" i="1"/>
  <c r="BT194" i="1"/>
  <c r="BF194" i="1"/>
  <c r="AX194" i="1"/>
  <c r="AP194" i="1"/>
  <c r="AH194" i="1"/>
  <c r="Z194" i="1"/>
  <c r="R194" i="1"/>
  <c r="DN194" i="1"/>
  <c r="DF194" i="1"/>
  <c r="CX194" i="1"/>
  <c r="CP194" i="1"/>
  <c r="CH194" i="1"/>
  <c r="BZ194" i="1"/>
  <c r="BR194" i="1"/>
  <c r="BD194" i="1"/>
  <c r="AV194" i="1"/>
  <c r="AN194" i="1"/>
  <c r="AF194" i="1"/>
  <c r="X194" i="1"/>
  <c r="P194" i="1"/>
  <c r="CV194" i="1"/>
  <c r="BP194" i="1"/>
  <c r="AT194" i="1"/>
  <c r="CN194" i="1"/>
  <c r="AL194" i="1"/>
  <c r="DL194" i="1"/>
  <c r="CF194" i="1"/>
  <c r="BJ194" i="1"/>
  <c r="AD194" i="1"/>
  <c r="DD194" i="1"/>
  <c r="BX194" i="1"/>
  <c r="BB194" i="1"/>
  <c r="V194" i="1"/>
  <c r="BL194" i="1"/>
  <c r="DN195" i="1" l="1"/>
  <c r="DF195" i="1"/>
  <c r="CX195" i="1"/>
  <c r="CP195" i="1"/>
  <c r="CH195" i="1"/>
  <c r="BZ195" i="1"/>
  <c r="BR195" i="1"/>
  <c r="BJ195" i="1"/>
  <c r="BB195" i="1"/>
  <c r="AT195" i="1"/>
  <c r="AL195" i="1"/>
  <c r="AD195" i="1"/>
  <c r="V195" i="1"/>
  <c r="DL195" i="1"/>
  <c r="DD195" i="1"/>
  <c r="CV195" i="1"/>
  <c r="CN195" i="1"/>
  <c r="CF195" i="1"/>
  <c r="BX195" i="1"/>
  <c r="BP195" i="1"/>
  <c r="BH195" i="1"/>
  <c r="AZ195" i="1"/>
  <c r="AR195" i="1"/>
  <c r="AJ195" i="1"/>
  <c r="AB195" i="1"/>
  <c r="T195" i="1"/>
  <c r="D196" i="1"/>
  <c r="DJ195" i="1"/>
  <c r="DB195" i="1"/>
  <c r="CT195" i="1"/>
  <c r="CL195" i="1"/>
  <c r="CD195" i="1"/>
  <c r="BV195" i="1"/>
  <c r="BN195" i="1"/>
  <c r="BF195" i="1"/>
  <c r="AX195" i="1"/>
  <c r="AP195" i="1"/>
  <c r="AH195" i="1"/>
  <c r="Z195" i="1"/>
  <c r="R195" i="1"/>
  <c r="DH195" i="1"/>
  <c r="CB195" i="1"/>
  <c r="AV195" i="1"/>
  <c r="P195" i="1"/>
  <c r="CZ195" i="1"/>
  <c r="BT195" i="1"/>
  <c r="AN195" i="1"/>
  <c r="CR195" i="1"/>
  <c r="BL195" i="1"/>
  <c r="AF195" i="1"/>
  <c r="DP195" i="1"/>
  <c r="CJ195" i="1"/>
  <c r="BD195" i="1"/>
  <c r="X195" i="1"/>
  <c r="DR194" i="1"/>
  <c r="D197" i="1" l="1"/>
  <c r="DJ196" i="1"/>
  <c r="DB196" i="1"/>
  <c r="CT196" i="1"/>
  <c r="CL196" i="1"/>
  <c r="CD196" i="1"/>
  <c r="BV196" i="1"/>
  <c r="BN196" i="1"/>
  <c r="BF196" i="1"/>
  <c r="AX196" i="1"/>
  <c r="AP196" i="1"/>
  <c r="AH196" i="1"/>
  <c r="Z196" i="1"/>
  <c r="R196" i="1"/>
  <c r="DP196" i="1"/>
  <c r="DH196" i="1"/>
  <c r="CZ196" i="1"/>
  <c r="CR196" i="1"/>
  <c r="CJ196" i="1"/>
  <c r="CB196" i="1"/>
  <c r="BT196" i="1"/>
  <c r="BL196" i="1"/>
  <c r="BL377" i="1" s="1"/>
  <c r="BD196" i="1"/>
  <c r="AV196" i="1"/>
  <c r="AN196" i="1"/>
  <c r="AF196" i="1"/>
  <c r="X196" i="1"/>
  <c r="P196" i="1"/>
  <c r="DN196" i="1"/>
  <c r="DF196" i="1"/>
  <c r="CX196" i="1"/>
  <c r="CP196" i="1"/>
  <c r="CH196" i="1"/>
  <c r="BZ196" i="1"/>
  <c r="BR196" i="1"/>
  <c r="BJ196" i="1"/>
  <c r="BB196" i="1"/>
  <c r="AT196" i="1"/>
  <c r="AL196" i="1"/>
  <c r="AD196" i="1"/>
  <c r="V196" i="1"/>
  <c r="DL196" i="1"/>
  <c r="CF196" i="1"/>
  <c r="AZ196" i="1"/>
  <c r="T196" i="1"/>
  <c r="T377" i="1" s="1"/>
  <c r="DD196" i="1"/>
  <c r="BX196" i="1"/>
  <c r="AR196" i="1"/>
  <c r="CV196" i="1"/>
  <c r="BP196" i="1"/>
  <c r="AJ196" i="1"/>
  <c r="CN196" i="1"/>
  <c r="BH196" i="1"/>
  <c r="AB196" i="1"/>
  <c r="DR195" i="1"/>
  <c r="DN197" i="1" l="1"/>
  <c r="DF197" i="1"/>
  <c r="CX197" i="1"/>
  <c r="CP197" i="1"/>
  <c r="CH197" i="1"/>
  <c r="BZ197" i="1"/>
  <c r="BR197" i="1"/>
  <c r="BJ197" i="1"/>
  <c r="BB197" i="1"/>
  <c r="AT197" i="1"/>
  <c r="AL197" i="1"/>
  <c r="AD197" i="1"/>
  <c r="V197" i="1"/>
  <c r="DL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D198" i="1"/>
  <c r="DJ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P197" i="1"/>
  <c r="CJ197" i="1"/>
  <c r="BD197" i="1"/>
  <c r="X197" i="1"/>
  <c r="DH197" i="1"/>
  <c r="CB197" i="1"/>
  <c r="AV197" i="1"/>
  <c r="P197" i="1"/>
  <c r="CZ197" i="1"/>
  <c r="BT197" i="1"/>
  <c r="AN197" i="1"/>
  <c r="CR197" i="1"/>
  <c r="BL197" i="1"/>
  <c r="AF197" i="1"/>
  <c r="DR196" i="1"/>
  <c r="DR197" i="1" l="1"/>
  <c r="DP198" i="1"/>
  <c r="DP190" i="1" s="1"/>
  <c r="DH198" i="1"/>
  <c r="DH190" i="1" s="1"/>
  <c r="CZ198" i="1"/>
  <c r="CZ190" i="1" s="1"/>
  <c r="CR198" i="1"/>
  <c r="CR190" i="1" s="1"/>
  <c r="CJ198" i="1"/>
  <c r="CJ190" i="1" s="1"/>
  <c r="CB198" i="1"/>
  <c r="CB190" i="1" s="1"/>
  <c r="BT198" i="1"/>
  <c r="BT190" i="1" s="1"/>
  <c r="BF198" i="1"/>
  <c r="BF190" i="1" s="1"/>
  <c r="AX198" i="1"/>
  <c r="AX190" i="1" s="1"/>
  <c r="AP198" i="1"/>
  <c r="AP190" i="1" s="1"/>
  <c r="AH198" i="1"/>
  <c r="AH190" i="1" s="1"/>
  <c r="Z198" i="1"/>
  <c r="Z190" i="1" s="1"/>
  <c r="R198" i="1"/>
  <c r="R190" i="1" s="1"/>
  <c r="DN198" i="1"/>
  <c r="DN190" i="1" s="1"/>
  <c r="DF198" i="1"/>
  <c r="DF190" i="1" s="1"/>
  <c r="CX198" i="1"/>
  <c r="CX190" i="1" s="1"/>
  <c r="CP198" i="1"/>
  <c r="CP190" i="1" s="1"/>
  <c r="CH198" i="1"/>
  <c r="CH190" i="1" s="1"/>
  <c r="BZ198" i="1"/>
  <c r="BZ190" i="1" s="1"/>
  <c r="BR198" i="1"/>
  <c r="BR190" i="1" s="1"/>
  <c r="BD198" i="1"/>
  <c r="BD190" i="1" s="1"/>
  <c r="AV198" i="1"/>
  <c r="AV190" i="1" s="1"/>
  <c r="AN198" i="1"/>
  <c r="AN190" i="1" s="1"/>
  <c r="AF198" i="1"/>
  <c r="AF190" i="1" s="1"/>
  <c r="X198" i="1"/>
  <c r="X190" i="1" s="1"/>
  <c r="P198" i="1"/>
  <c r="DL198" i="1"/>
  <c r="DL190" i="1" s="1"/>
  <c r="DD198" i="1"/>
  <c r="DD190" i="1" s="1"/>
  <c r="CV198" i="1"/>
  <c r="CV190" i="1" s="1"/>
  <c r="CN198" i="1"/>
  <c r="CN190" i="1" s="1"/>
  <c r="CF198" i="1"/>
  <c r="CF190" i="1" s="1"/>
  <c r="BX198" i="1"/>
  <c r="BX190" i="1" s="1"/>
  <c r="BP198" i="1"/>
  <c r="BP190" i="1" s="1"/>
  <c r="BJ198" i="1"/>
  <c r="BJ190" i="1" s="1"/>
  <c r="BB198" i="1"/>
  <c r="BB190" i="1" s="1"/>
  <c r="AT198" i="1"/>
  <c r="AT190" i="1" s="1"/>
  <c r="AL198" i="1"/>
  <c r="AL190" i="1" s="1"/>
  <c r="AD198" i="1"/>
  <c r="AD190" i="1" s="1"/>
  <c r="V198" i="1"/>
  <c r="V190" i="1" s="1"/>
  <c r="DJ198" i="1"/>
  <c r="DJ190" i="1" s="1"/>
  <c r="CD198" i="1"/>
  <c r="CD190" i="1" s="1"/>
  <c r="BH198" i="1"/>
  <c r="BH190" i="1" s="1"/>
  <c r="AB198" i="1"/>
  <c r="AB190" i="1" s="1"/>
  <c r="DB198" i="1"/>
  <c r="DB190" i="1" s="1"/>
  <c r="BV198" i="1"/>
  <c r="BV190" i="1" s="1"/>
  <c r="AZ198" i="1"/>
  <c r="AZ190" i="1" s="1"/>
  <c r="T198" i="1"/>
  <c r="T190" i="1" s="1"/>
  <c r="D199" i="1"/>
  <c r="D200" i="1" s="1"/>
  <c r="CT198" i="1"/>
  <c r="CT190" i="1" s="1"/>
  <c r="BN198" i="1"/>
  <c r="BN190" i="1" s="1"/>
  <c r="AR198" i="1"/>
  <c r="AR190" i="1" s="1"/>
  <c r="CL198" i="1"/>
  <c r="CL190" i="1" s="1"/>
  <c r="AJ198" i="1"/>
  <c r="AJ190" i="1" s="1"/>
  <c r="BL198" i="1"/>
  <c r="BL190" i="1" s="1"/>
  <c r="DR198" i="1" l="1"/>
  <c r="DR190" i="1" s="1"/>
  <c r="P190" i="1"/>
  <c r="D201" i="1"/>
  <c r="DJ200" i="1"/>
  <c r="DB200" i="1"/>
  <c r="CT200" i="1"/>
  <c r="CL200" i="1"/>
  <c r="CD200" i="1"/>
  <c r="BV200" i="1"/>
  <c r="BN200" i="1"/>
  <c r="BF200" i="1"/>
  <c r="AX200" i="1"/>
  <c r="AP200" i="1"/>
  <c r="AH200" i="1"/>
  <c r="Z200" i="1"/>
  <c r="R200" i="1"/>
  <c r="DP200" i="1"/>
  <c r="DH200" i="1"/>
  <c r="CZ200" i="1"/>
  <c r="CR200" i="1"/>
  <c r="CJ200" i="1"/>
  <c r="CB200" i="1"/>
  <c r="BT200" i="1"/>
  <c r="BL200" i="1"/>
  <c r="BD200" i="1"/>
  <c r="AV200" i="1"/>
  <c r="AN200" i="1"/>
  <c r="AF200" i="1"/>
  <c r="X200" i="1"/>
  <c r="P200" i="1"/>
  <c r="DN200" i="1"/>
  <c r="DF200" i="1"/>
  <c r="CX200" i="1"/>
  <c r="CP200" i="1"/>
  <c r="CH200" i="1"/>
  <c r="BZ200" i="1"/>
  <c r="BR200" i="1"/>
  <c r="BJ200" i="1"/>
  <c r="BB200" i="1"/>
  <c r="AT200" i="1"/>
  <c r="AL200" i="1"/>
  <c r="AD200" i="1"/>
  <c r="V200" i="1"/>
  <c r="DL200" i="1"/>
  <c r="CF200" i="1"/>
  <c r="AZ200" i="1"/>
  <c r="T200" i="1"/>
  <c r="DD200" i="1"/>
  <c r="BX200" i="1"/>
  <c r="AR200" i="1"/>
  <c r="CV200" i="1"/>
  <c r="BP200" i="1"/>
  <c r="AJ200" i="1"/>
  <c r="CN200" i="1"/>
  <c r="BH200" i="1"/>
  <c r="AB200" i="1"/>
  <c r="DN201" i="1" l="1"/>
  <c r="DF201" i="1"/>
  <c r="CX201" i="1"/>
  <c r="CP201" i="1"/>
  <c r="CH201" i="1"/>
  <c r="BZ201" i="1"/>
  <c r="BR201" i="1"/>
  <c r="BJ201" i="1"/>
  <c r="BB201" i="1"/>
  <c r="AT201" i="1"/>
  <c r="AL201" i="1"/>
  <c r="AD201" i="1"/>
  <c r="V201" i="1"/>
  <c r="DL201" i="1"/>
  <c r="DD201" i="1"/>
  <c r="CV201" i="1"/>
  <c r="CN201" i="1"/>
  <c r="CF201" i="1"/>
  <c r="BX201" i="1"/>
  <c r="BP201" i="1"/>
  <c r="BH201" i="1"/>
  <c r="AZ201" i="1"/>
  <c r="AR201" i="1"/>
  <c r="AJ201" i="1"/>
  <c r="AB201" i="1"/>
  <c r="T201" i="1"/>
  <c r="D202" i="1"/>
  <c r="DJ201" i="1"/>
  <c r="DB201" i="1"/>
  <c r="CT201" i="1"/>
  <c r="CL201" i="1"/>
  <c r="CD201" i="1"/>
  <c r="BV201" i="1"/>
  <c r="BN201" i="1"/>
  <c r="BF201" i="1"/>
  <c r="AX201" i="1"/>
  <c r="AP201" i="1"/>
  <c r="AH201" i="1"/>
  <c r="Z201" i="1"/>
  <c r="R201" i="1"/>
  <c r="DP201" i="1"/>
  <c r="CJ201" i="1"/>
  <c r="BD201" i="1"/>
  <c r="X201" i="1"/>
  <c r="DH201" i="1"/>
  <c r="CB201" i="1"/>
  <c r="AV201" i="1"/>
  <c r="P201" i="1"/>
  <c r="CZ201" i="1"/>
  <c r="BT201" i="1"/>
  <c r="AN201" i="1"/>
  <c r="CR201" i="1"/>
  <c r="BL201" i="1"/>
  <c r="AF201" i="1"/>
  <c r="DR200" i="1"/>
  <c r="DR201" i="1" l="1"/>
  <c r="D203" i="1"/>
  <c r="DJ202" i="1"/>
  <c r="DB202" i="1"/>
  <c r="CT202" i="1"/>
  <c r="CL202" i="1"/>
  <c r="CD202" i="1"/>
  <c r="BV202" i="1"/>
  <c r="BN202" i="1"/>
  <c r="BF202" i="1"/>
  <c r="AX202" i="1"/>
  <c r="AP202" i="1"/>
  <c r="AH202" i="1"/>
  <c r="Z202" i="1"/>
  <c r="R202" i="1"/>
  <c r="DP202" i="1"/>
  <c r="DH202" i="1"/>
  <c r="CZ202" i="1"/>
  <c r="CR202" i="1"/>
  <c r="CJ202" i="1"/>
  <c r="CB202" i="1"/>
  <c r="BT202" i="1"/>
  <c r="BL202" i="1"/>
  <c r="BD202" i="1"/>
  <c r="AV202" i="1"/>
  <c r="AN202" i="1"/>
  <c r="AF202" i="1"/>
  <c r="X202" i="1"/>
  <c r="P202" i="1"/>
  <c r="DN202" i="1"/>
  <c r="DF202" i="1"/>
  <c r="CX202" i="1"/>
  <c r="CP202" i="1"/>
  <c r="CH202" i="1"/>
  <c r="BZ202" i="1"/>
  <c r="BR202" i="1"/>
  <c r="BJ202" i="1"/>
  <c r="BB202" i="1"/>
  <c r="AT202" i="1"/>
  <c r="AL202" i="1"/>
  <c r="AD202" i="1"/>
  <c r="V202" i="1"/>
  <c r="CN202" i="1"/>
  <c r="BH202" i="1"/>
  <c r="AB202" i="1"/>
  <c r="DL202" i="1"/>
  <c r="CF202" i="1"/>
  <c r="AZ202" i="1"/>
  <c r="T202" i="1"/>
  <c r="DD202" i="1"/>
  <c r="BX202" i="1"/>
  <c r="AR202" i="1"/>
  <c r="CV202" i="1"/>
  <c r="BP202" i="1"/>
  <c r="AJ202" i="1"/>
  <c r="DN203" i="1" l="1"/>
  <c r="DN199" i="1" s="1"/>
  <c r="DF203" i="1"/>
  <c r="DF199" i="1" s="1"/>
  <c r="CX203" i="1"/>
  <c r="CX199" i="1" s="1"/>
  <c r="CP203" i="1"/>
  <c r="CP199" i="1" s="1"/>
  <c r="CH203" i="1"/>
  <c r="CH199" i="1" s="1"/>
  <c r="BZ203" i="1"/>
  <c r="BZ199" i="1" s="1"/>
  <c r="BR203" i="1"/>
  <c r="BR199" i="1" s="1"/>
  <c r="BJ203" i="1"/>
  <c r="BJ199" i="1" s="1"/>
  <c r="BB203" i="1"/>
  <c r="BB199" i="1" s="1"/>
  <c r="AT203" i="1"/>
  <c r="AT199" i="1" s="1"/>
  <c r="AL203" i="1"/>
  <c r="AL199" i="1" s="1"/>
  <c r="AD203" i="1"/>
  <c r="AD199" i="1" s="1"/>
  <c r="V203" i="1"/>
  <c r="V199" i="1" s="1"/>
  <c r="DL203" i="1"/>
  <c r="DL199" i="1" s="1"/>
  <c r="DD203" i="1"/>
  <c r="DD199" i="1" s="1"/>
  <c r="CV203" i="1"/>
  <c r="CV199" i="1" s="1"/>
  <c r="CN203" i="1"/>
  <c r="CN199" i="1" s="1"/>
  <c r="CF203" i="1"/>
  <c r="CF199" i="1" s="1"/>
  <c r="BX203" i="1"/>
  <c r="BX199" i="1" s="1"/>
  <c r="BP203" i="1"/>
  <c r="BP199" i="1" s="1"/>
  <c r="BH203" i="1"/>
  <c r="BH199" i="1" s="1"/>
  <c r="AZ203" i="1"/>
  <c r="AZ199" i="1" s="1"/>
  <c r="AR203" i="1"/>
  <c r="AR199" i="1" s="1"/>
  <c r="AJ203" i="1"/>
  <c r="AJ199" i="1" s="1"/>
  <c r="AB203" i="1"/>
  <c r="AB199" i="1" s="1"/>
  <c r="T203" i="1"/>
  <c r="T199" i="1" s="1"/>
  <c r="D204" i="1"/>
  <c r="D205" i="1" s="1"/>
  <c r="DJ203" i="1"/>
  <c r="DJ199" i="1" s="1"/>
  <c r="DB203" i="1"/>
  <c r="DB199" i="1" s="1"/>
  <c r="CT203" i="1"/>
  <c r="CL203" i="1"/>
  <c r="CL199" i="1" s="1"/>
  <c r="CD203" i="1"/>
  <c r="CD199" i="1" s="1"/>
  <c r="BV203" i="1"/>
  <c r="BV199" i="1" s="1"/>
  <c r="BN203" i="1"/>
  <c r="BF203" i="1"/>
  <c r="BF199" i="1" s="1"/>
  <c r="AX203" i="1"/>
  <c r="AX199" i="1" s="1"/>
  <c r="AP203" i="1"/>
  <c r="AP199" i="1" s="1"/>
  <c r="AH203" i="1"/>
  <c r="Z203" i="1"/>
  <c r="Z199" i="1" s="1"/>
  <c r="R203" i="1"/>
  <c r="R199" i="1" s="1"/>
  <c r="CR203" i="1"/>
  <c r="CR199" i="1" s="1"/>
  <c r="BL203" i="1"/>
  <c r="BL199" i="1" s="1"/>
  <c r="AF203" i="1"/>
  <c r="AF199" i="1" s="1"/>
  <c r="DP203" i="1"/>
  <c r="DP199" i="1" s="1"/>
  <c r="CJ203" i="1"/>
  <c r="CJ199" i="1" s="1"/>
  <c r="BD203" i="1"/>
  <c r="BD199" i="1" s="1"/>
  <c r="X203" i="1"/>
  <c r="X199" i="1" s="1"/>
  <c r="DH203" i="1"/>
  <c r="DH199" i="1" s="1"/>
  <c r="CB203" i="1"/>
  <c r="AV203" i="1"/>
  <c r="AV199" i="1" s="1"/>
  <c r="P203" i="1"/>
  <c r="P199" i="1" s="1"/>
  <c r="CZ203" i="1"/>
  <c r="CZ199" i="1" s="1"/>
  <c r="BT203" i="1"/>
  <c r="BT199" i="1" s="1"/>
  <c r="AN203" i="1"/>
  <c r="AN199" i="1" s="1"/>
  <c r="DR202" i="1"/>
  <c r="CB199" i="1"/>
  <c r="AH199" i="1"/>
  <c r="BN199" i="1"/>
  <c r="CT199" i="1"/>
  <c r="DR203" i="1" l="1"/>
  <c r="DR199" i="1" s="1"/>
  <c r="DP205" i="1"/>
  <c r="DH205" i="1"/>
  <c r="CZ205" i="1"/>
  <c r="CR205" i="1"/>
  <c r="CJ205" i="1"/>
  <c r="CB205" i="1"/>
  <c r="BT205" i="1"/>
  <c r="BL205" i="1"/>
  <c r="BD205" i="1"/>
  <c r="AV205" i="1"/>
  <c r="AN205" i="1"/>
  <c r="AF205" i="1"/>
  <c r="X205" i="1"/>
  <c r="P205" i="1"/>
  <c r="DN205" i="1"/>
  <c r="DF205" i="1"/>
  <c r="CX205" i="1"/>
  <c r="CP205" i="1"/>
  <c r="CH205" i="1"/>
  <c r="BZ205" i="1"/>
  <c r="BR205" i="1"/>
  <c r="BJ205" i="1"/>
  <c r="BB205" i="1"/>
  <c r="AT205" i="1"/>
  <c r="AL205" i="1"/>
  <c r="AD205" i="1"/>
  <c r="V205" i="1"/>
  <c r="DL205" i="1"/>
  <c r="DD205" i="1"/>
  <c r="CV205" i="1"/>
  <c r="CN205" i="1"/>
  <c r="CF205" i="1"/>
  <c r="BX205" i="1"/>
  <c r="BP205" i="1"/>
  <c r="BH205" i="1"/>
  <c r="AZ205" i="1"/>
  <c r="AR205" i="1"/>
  <c r="AJ205" i="1"/>
  <c r="AB205" i="1"/>
  <c r="T205" i="1"/>
  <c r="DJ205" i="1"/>
  <c r="CD205" i="1"/>
  <c r="AX205" i="1"/>
  <c r="R205" i="1"/>
  <c r="DB205" i="1"/>
  <c r="BV205" i="1"/>
  <c r="AP205" i="1"/>
  <c r="D206" i="1"/>
  <c r="CT205" i="1"/>
  <c r="BN205" i="1"/>
  <c r="AH205" i="1"/>
  <c r="CL205" i="1"/>
  <c r="BF205" i="1"/>
  <c r="Z205" i="1"/>
  <c r="DL206" i="1" l="1"/>
  <c r="DD206" i="1"/>
  <c r="CV206" i="1"/>
  <c r="CN206" i="1"/>
  <c r="CF206" i="1"/>
  <c r="BX206" i="1"/>
  <c r="BP206" i="1"/>
  <c r="BH206" i="1"/>
  <c r="AZ206" i="1"/>
  <c r="AR206" i="1"/>
  <c r="AJ206" i="1"/>
  <c r="AB206" i="1"/>
  <c r="T206" i="1"/>
  <c r="D207" i="1"/>
  <c r="DJ206" i="1"/>
  <c r="DB206" i="1"/>
  <c r="CT206" i="1"/>
  <c r="CL206" i="1"/>
  <c r="CD206" i="1"/>
  <c r="BV206" i="1"/>
  <c r="BN206" i="1"/>
  <c r="BF206" i="1"/>
  <c r="AX206" i="1"/>
  <c r="AP206" i="1"/>
  <c r="AH206" i="1"/>
  <c r="Z206" i="1"/>
  <c r="R206" i="1"/>
  <c r="DP206" i="1"/>
  <c r="DH206" i="1"/>
  <c r="CZ206" i="1"/>
  <c r="CR206" i="1"/>
  <c r="CJ206" i="1"/>
  <c r="CB206" i="1"/>
  <c r="BT206" i="1"/>
  <c r="BL206" i="1"/>
  <c r="BD206" i="1"/>
  <c r="AV206" i="1"/>
  <c r="AN206" i="1"/>
  <c r="AF206" i="1"/>
  <c r="X206" i="1"/>
  <c r="P206" i="1"/>
  <c r="CP206" i="1"/>
  <c r="BJ206" i="1"/>
  <c r="AD206" i="1"/>
  <c r="DN206" i="1"/>
  <c r="CH206" i="1"/>
  <c r="BB206" i="1"/>
  <c r="V206" i="1"/>
  <c r="DF206" i="1"/>
  <c r="BZ206" i="1"/>
  <c r="AT206" i="1"/>
  <c r="CX206" i="1"/>
  <c r="BR206" i="1"/>
  <c r="AL206" i="1"/>
  <c r="DR205" i="1"/>
  <c r="DP207" i="1" l="1"/>
  <c r="DH207" i="1"/>
  <c r="CZ207" i="1"/>
  <c r="CR207" i="1"/>
  <c r="CJ207" i="1"/>
  <c r="CB207" i="1"/>
  <c r="BT207" i="1"/>
  <c r="BL207" i="1"/>
  <c r="BD207" i="1"/>
  <c r="AV207" i="1"/>
  <c r="AN207" i="1"/>
  <c r="AF207" i="1"/>
  <c r="X207" i="1"/>
  <c r="P207" i="1"/>
  <c r="DN207" i="1"/>
  <c r="DF207" i="1"/>
  <c r="CX207" i="1"/>
  <c r="CP207" i="1"/>
  <c r="CH207" i="1"/>
  <c r="BZ207" i="1"/>
  <c r="BR207" i="1"/>
  <c r="BJ207" i="1"/>
  <c r="BB207" i="1"/>
  <c r="AT207" i="1"/>
  <c r="AL207" i="1"/>
  <c r="AD207" i="1"/>
  <c r="V207" i="1"/>
  <c r="DL207" i="1"/>
  <c r="DD207" i="1"/>
  <c r="CV207" i="1"/>
  <c r="CN207" i="1"/>
  <c r="CF207" i="1"/>
  <c r="BX207" i="1"/>
  <c r="BP207" i="1"/>
  <c r="BH207" i="1"/>
  <c r="AZ207" i="1"/>
  <c r="AR207" i="1"/>
  <c r="AJ207" i="1"/>
  <c r="AB207" i="1"/>
  <c r="T207" i="1"/>
  <c r="D208" i="1"/>
  <c r="CT207" i="1"/>
  <c r="BN207" i="1"/>
  <c r="AH207" i="1"/>
  <c r="CL207" i="1"/>
  <c r="BF207" i="1"/>
  <c r="Z207" i="1"/>
  <c r="DJ207" i="1"/>
  <c r="CD207" i="1"/>
  <c r="AX207" i="1"/>
  <c r="R207" i="1"/>
  <c r="DB207" i="1"/>
  <c r="BV207" i="1"/>
  <c r="AP207" i="1"/>
  <c r="DR206" i="1"/>
  <c r="DR207" i="1" l="1"/>
  <c r="DL208" i="1"/>
  <c r="DD208" i="1"/>
  <c r="CV208" i="1"/>
  <c r="CN208" i="1"/>
  <c r="CF208" i="1"/>
  <c r="BX208" i="1"/>
  <c r="BP208" i="1"/>
  <c r="BH208" i="1"/>
  <c r="AZ208" i="1"/>
  <c r="AR208" i="1"/>
  <c r="AJ208" i="1"/>
  <c r="AB208" i="1"/>
  <c r="T208" i="1"/>
  <c r="D209" i="1"/>
  <c r="DJ208" i="1"/>
  <c r="DB208" i="1"/>
  <c r="CT208" i="1"/>
  <c r="CL208" i="1"/>
  <c r="CD208" i="1"/>
  <c r="BV208" i="1"/>
  <c r="BN208" i="1"/>
  <c r="BF208" i="1"/>
  <c r="AX208" i="1"/>
  <c r="AP208" i="1"/>
  <c r="AH208" i="1"/>
  <c r="Z208" i="1"/>
  <c r="R208" i="1"/>
  <c r="DP208" i="1"/>
  <c r="DH208" i="1"/>
  <c r="CZ208" i="1"/>
  <c r="CR208" i="1"/>
  <c r="CJ208" i="1"/>
  <c r="CB208" i="1"/>
  <c r="BT208" i="1"/>
  <c r="BL208" i="1"/>
  <c r="BD208" i="1"/>
  <c r="AV208" i="1"/>
  <c r="AN208" i="1"/>
  <c r="AF208" i="1"/>
  <c r="X208" i="1"/>
  <c r="P208" i="1"/>
  <c r="DF208" i="1"/>
  <c r="BZ208" i="1"/>
  <c r="AT208" i="1"/>
  <c r="CX208" i="1"/>
  <c r="BR208" i="1"/>
  <c r="AL208" i="1"/>
  <c r="CP208" i="1"/>
  <c r="BJ208" i="1"/>
  <c r="AD208" i="1"/>
  <c r="DN208" i="1"/>
  <c r="CH208" i="1"/>
  <c r="BB208" i="1"/>
  <c r="V208" i="1"/>
  <c r="DP209" i="1" l="1"/>
  <c r="DH209" i="1"/>
  <c r="CZ209" i="1"/>
  <c r="CR209" i="1"/>
  <c r="CJ209" i="1"/>
  <c r="CB209" i="1"/>
  <c r="BT209" i="1"/>
  <c r="BL209" i="1"/>
  <c r="BD209" i="1"/>
  <c r="AV209" i="1"/>
  <c r="AN209" i="1"/>
  <c r="AF209" i="1"/>
  <c r="X209" i="1"/>
  <c r="P209" i="1"/>
  <c r="DN209" i="1"/>
  <c r="DF209" i="1"/>
  <c r="CX209" i="1"/>
  <c r="CP209" i="1"/>
  <c r="CH209" i="1"/>
  <c r="BZ209" i="1"/>
  <c r="BR209" i="1"/>
  <c r="BJ209" i="1"/>
  <c r="BB209" i="1"/>
  <c r="AT209" i="1"/>
  <c r="AL209" i="1"/>
  <c r="AD209" i="1"/>
  <c r="V209" i="1"/>
  <c r="DL209" i="1"/>
  <c r="DD209" i="1"/>
  <c r="CV209" i="1"/>
  <c r="CN209" i="1"/>
  <c r="CF209" i="1"/>
  <c r="BX209" i="1"/>
  <c r="BP209" i="1"/>
  <c r="BH209" i="1"/>
  <c r="AZ209" i="1"/>
  <c r="AR209" i="1"/>
  <c r="AJ209" i="1"/>
  <c r="AB209" i="1"/>
  <c r="T209" i="1"/>
  <c r="DJ209" i="1"/>
  <c r="CD209" i="1"/>
  <c r="AX209" i="1"/>
  <c r="R209" i="1"/>
  <c r="DB209" i="1"/>
  <c r="BV209" i="1"/>
  <c r="AP209" i="1"/>
  <c r="D210" i="1"/>
  <c r="CT209" i="1"/>
  <c r="BN209" i="1"/>
  <c r="AH209" i="1"/>
  <c r="CL209" i="1"/>
  <c r="BF209" i="1"/>
  <c r="Z209" i="1"/>
  <c r="DR208" i="1"/>
  <c r="DR209" i="1" l="1"/>
  <c r="DL210" i="1"/>
  <c r="DL204" i="1" s="1"/>
  <c r="DD210" i="1"/>
  <c r="DD204" i="1" s="1"/>
  <c r="CV210" i="1"/>
  <c r="CV204" i="1" s="1"/>
  <c r="CN210" i="1"/>
  <c r="CN204" i="1" s="1"/>
  <c r="CF210" i="1"/>
  <c r="CF204" i="1" s="1"/>
  <c r="BX210" i="1"/>
  <c r="BX204" i="1" s="1"/>
  <c r="BP210" i="1"/>
  <c r="BP204" i="1" s="1"/>
  <c r="BH210" i="1"/>
  <c r="BH204" i="1" s="1"/>
  <c r="AZ210" i="1"/>
  <c r="AZ204" i="1" s="1"/>
  <c r="AR210" i="1"/>
  <c r="AR204" i="1" s="1"/>
  <c r="AJ210" i="1"/>
  <c r="AJ204" i="1" s="1"/>
  <c r="AB210" i="1"/>
  <c r="AB204" i="1" s="1"/>
  <c r="T210" i="1"/>
  <c r="T204" i="1" s="1"/>
  <c r="D211" i="1"/>
  <c r="D212" i="1" s="1"/>
  <c r="DJ210" i="1"/>
  <c r="DJ204" i="1" s="1"/>
  <c r="DB210" i="1"/>
  <c r="DB204" i="1" s="1"/>
  <c r="CT210" i="1"/>
  <c r="CT204" i="1" s="1"/>
  <c r="CL210" i="1"/>
  <c r="CL204" i="1" s="1"/>
  <c r="CD210" i="1"/>
  <c r="CD204" i="1" s="1"/>
  <c r="BV210" i="1"/>
  <c r="BV204" i="1" s="1"/>
  <c r="BN210" i="1"/>
  <c r="BN204" i="1" s="1"/>
  <c r="BF210" i="1"/>
  <c r="BF204" i="1" s="1"/>
  <c r="AX210" i="1"/>
  <c r="AX204" i="1" s="1"/>
  <c r="AP210" i="1"/>
  <c r="AP204" i="1" s="1"/>
  <c r="AH210" i="1"/>
  <c r="AH204" i="1" s="1"/>
  <c r="Z210" i="1"/>
  <c r="Z204" i="1" s="1"/>
  <c r="R210" i="1"/>
  <c r="R204" i="1" s="1"/>
  <c r="DP210" i="1"/>
  <c r="DP204" i="1" s="1"/>
  <c r="DH210" i="1"/>
  <c r="DH204" i="1" s="1"/>
  <c r="CZ210" i="1"/>
  <c r="CZ204" i="1" s="1"/>
  <c r="CR210" i="1"/>
  <c r="CR204" i="1" s="1"/>
  <c r="CJ210" i="1"/>
  <c r="CJ204" i="1" s="1"/>
  <c r="CB210" i="1"/>
  <c r="CB204" i="1" s="1"/>
  <c r="BT210" i="1"/>
  <c r="BT204" i="1" s="1"/>
  <c r="BL210" i="1"/>
  <c r="BL204" i="1" s="1"/>
  <c r="BD210" i="1"/>
  <c r="BD204" i="1" s="1"/>
  <c r="AV210" i="1"/>
  <c r="AV204" i="1" s="1"/>
  <c r="AN210" i="1"/>
  <c r="AN204" i="1" s="1"/>
  <c r="AF210" i="1"/>
  <c r="AF204" i="1" s="1"/>
  <c r="X210" i="1"/>
  <c r="X204" i="1" s="1"/>
  <c r="P210" i="1"/>
  <c r="CP210" i="1"/>
  <c r="CP204" i="1" s="1"/>
  <c r="BJ210" i="1"/>
  <c r="BJ204" i="1" s="1"/>
  <c r="AD210" i="1"/>
  <c r="AD204" i="1" s="1"/>
  <c r="DN210" i="1"/>
  <c r="DN204" i="1" s="1"/>
  <c r="CH210" i="1"/>
  <c r="CH204" i="1" s="1"/>
  <c r="BB210" i="1"/>
  <c r="BB204" i="1" s="1"/>
  <c r="V210" i="1"/>
  <c r="V204" i="1" s="1"/>
  <c r="DF210" i="1"/>
  <c r="DF204" i="1" s="1"/>
  <c r="BZ210" i="1"/>
  <c r="BZ204" i="1" s="1"/>
  <c r="AT210" i="1"/>
  <c r="AT204" i="1" s="1"/>
  <c r="CX210" i="1"/>
  <c r="CX204" i="1" s="1"/>
  <c r="BR210" i="1"/>
  <c r="BR204" i="1" s="1"/>
  <c r="AL210" i="1"/>
  <c r="AL204" i="1" s="1"/>
  <c r="DR210" i="1" l="1"/>
  <c r="DR204" i="1" s="1"/>
  <c r="P204" i="1"/>
  <c r="DN212" i="1"/>
  <c r="DF212" i="1"/>
  <c r="CX212" i="1"/>
  <c r="CP212" i="1"/>
  <c r="CH212" i="1"/>
  <c r="BZ212" i="1"/>
  <c r="BR212" i="1"/>
  <c r="BJ212" i="1"/>
  <c r="BB212" i="1"/>
  <c r="AT212" i="1"/>
  <c r="AL212" i="1"/>
  <c r="AD212" i="1"/>
  <c r="V212" i="1"/>
  <c r="DL212" i="1"/>
  <c r="DD212" i="1"/>
  <c r="CV212" i="1"/>
  <c r="CN212" i="1"/>
  <c r="CF212" i="1"/>
  <c r="BX212" i="1"/>
  <c r="BP212" i="1"/>
  <c r="BH212" i="1"/>
  <c r="AZ212" i="1"/>
  <c r="AR212" i="1"/>
  <c r="AJ212" i="1"/>
  <c r="AB212" i="1"/>
  <c r="T212" i="1"/>
  <c r="D213" i="1"/>
  <c r="DJ212" i="1"/>
  <c r="DB212" i="1"/>
  <c r="CT212" i="1"/>
  <c r="CL212" i="1"/>
  <c r="CD212" i="1"/>
  <c r="BV212" i="1"/>
  <c r="BN212" i="1"/>
  <c r="BF212" i="1"/>
  <c r="AX212" i="1"/>
  <c r="AP212" i="1"/>
  <c r="AH212" i="1"/>
  <c r="Z212" i="1"/>
  <c r="R212" i="1"/>
  <c r="DP212" i="1"/>
  <c r="CJ212" i="1"/>
  <c r="BD212" i="1"/>
  <c r="X212" i="1"/>
  <c r="DH212" i="1"/>
  <c r="CB212" i="1"/>
  <c r="AV212" i="1"/>
  <c r="P212" i="1"/>
  <c r="CZ212" i="1"/>
  <c r="BT212" i="1"/>
  <c r="AN212" i="1"/>
  <c r="CR212" i="1"/>
  <c r="BL212" i="1"/>
  <c r="AF212" i="1"/>
  <c r="DR212" i="1" l="1"/>
  <c r="D214" i="1"/>
  <c r="DJ213" i="1"/>
  <c r="DB213" i="1"/>
  <c r="CT213" i="1"/>
  <c r="CL213" i="1"/>
  <c r="CD213" i="1"/>
  <c r="BV213" i="1"/>
  <c r="BN213" i="1"/>
  <c r="BF213" i="1"/>
  <c r="AX213" i="1"/>
  <c r="AP213" i="1"/>
  <c r="AH213" i="1"/>
  <c r="Z213" i="1"/>
  <c r="R213" i="1"/>
  <c r="DP213" i="1"/>
  <c r="DH213" i="1"/>
  <c r="CZ213" i="1"/>
  <c r="CR213" i="1"/>
  <c r="CJ213" i="1"/>
  <c r="CB213" i="1"/>
  <c r="BT213" i="1"/>
  <c r="BL213" i="1"/>
  <c r="BD213" i="1"/>
  <c r="AV213" i="1"/>
  <c r="AN213" i="1"/>
  <c r="AF213" i="1"/>
  <c r="X213" i="1"/>
  <c r="P213" i="1"/>
  <c r="DN213" i="1"/>
  <c r="DF213" i="1"/>
  <c r="CX213" i="1"/>
  <c r="CP213" i="1"/>
  <c r="CH213" i="1"/>
  <c r="BZ213" i="1"/>
  <c r="BR213" i="1"/>
  <c r="BJ213" i="1"/>
  <c r="BB213" i="1"/>
  <c r="AT213" i="1"/>
  <c r="AL213" i="1"/>
  <c r="AD213" i="1"/>
  <c r="V213" i="1"/>
  <c r="CN213" i="1"/>
  <c r="BH213" i="1"/>
  <c r="AB213" i="1"/>
  <c r="DL213" i="1"/>
  <c r="CF213" i="1"/>
  <c r="AZ213" i="1"/>
  <c r="T213" i="1"/>
  <c r="DD213" i="1"/>
  <c r="BX213" i="1"/>
  <c r="AR213" i="1"/>
  <c r="CV213" i="1"/>
  <c r="BP213" i="1"/>
  <c r="AJ213" i="1"/>
  <c r="DN214" i="1" l="1"/>
  <c r="DF214" i="1"/>
  <c r="CX214" i="1"/>
  <c r="CP214" i="1"/>
  <c r="CH214" i="1"/>
  <c r="BZ214" i="1"/>
  <c r="BR214" i="1"/>
  <c r="BJ214" i="1"/>
  <c r="BB214" i="1"/>
  <c r="AT214" i="1"/>
  <c r="AL214" i="1"/>
  <c r="AD214" i="1"/>
  <c r="V214" i="1"/>
  <c r="DL214" i="1"/>
  <c r="DD214" i="1"/>
  <c r="CV214" i="1"/>
  <c r="CN214" i="1"/>
  <c r="CF214" i="1"/>
  <c r="BX214" i="1"/>
  <c r="BP214" i="1"/>
  <c r="BH214" i="1"/>
  <c r="AZ214" i="1"/>
  <c r="AR214" i="1"/>
  <c r="AJ214" i="1"/>
  <c r="AB214" i="1"/>
  <c r="T214" i="1"/>
  <c r="D215" i="1"/>
  <c r="DJ214" i="1"/>
  <c r="DB214" i="1"/>
  <c r="CT214" i="1"/>
  <c r="CL214" i="1"/>
  <c r="CD214" i="1"/>
  <c r="BV214" i="1"/>
  <c r="BN214" i="1"/>
  <c r="BF214" i="1"/>
  <c r="AX214" i="1"/>
  <c r="AP214" i="1"/>
  <c r="AH214" i="1"/>
  <c r="Z214" i="1"/>
  <c r="R214" i="1"/>
  <c r="CR214" i="1"/>
  <c r="BL214" i="1"/>
  <c r="AF214" i="1"/>
  <c r="DP214" i="1"/>
  <c r="CJ214" i="1"/>
  <c r="BD214" i="1"/>
  <c r="X214" i="1"/>
  <c r="DH214" i="1"/>
  <c r="CB214" i="1"/>
  <c r="AV214" i="1"/>
  <c r="P214" i="1"/>
  <c r="CZ214" i="1"/>
  <c r="BT214" i="1"/>
  <c r="AN214" i="1"/>
  <c r="DR213" i="1"/>
  <c r="DR214" i="1" l="1"/>
  <c r="D216" i="1"/>
  <c r="D217" i="1" s="1"/>
  <c r="DJ215" i="1"/>
  <c r="DJ211" i="1" s="1"/>
  <c r="DB215" i="1"/>
  <c r="DB211" i="1" s="1"/>
  <c r="CT215" i="1"/>
  <c r="CT211" i="1" s="1"/>
  <c r="CL215" i="1"/>
  <c r="CL211" i="1" s="1"/>
  <c r="CD215" i="1"/>
  <c r="CD211" i="1" s="1"/>
  <c r="BV215" i="1"/>
  <c r="BV211" i="1" s="1"/>
  <c r="BN215" i="1"/>
  <c r="BN211" i="1" s="1"/>
  <c r="BF215" i="1"/>
  <c r="BF211" i="1" s="1"/>
  <c r="AX215" i="1"/>
  <c r="AX211" i="1" s="1"/>
  <c r="AP215" i="1"/>
  <c r="AP211" i="1" s="1"/>
  <c r="AH215" i="1"/>
  <c r="AH211" i="1" s="1"/>
  <c r="Z215" i="1"/>
  <c r="Z211" i="1" s="1"/>
  <c r="R215" i="1"/>
  <c r="R211" i="1" s="1"/>
  <c r="DP215" i="1"/>
  <c r="DP211" i="1" s="1"/>
  <c r="DH215" i="1"/>
  <c r="DH211" i="1" s="1"/>
  <c r="CZ215" i="1"/>
  <c r="CZ211" i="1" s="1"/>
  <c r="CR215" i="1"/>
  <c r="CR211" i="1" s="1"/>
  <c r="CJ215" i="1"/>
  <c r="CJ211" i="1" s="1"/>
  <c r="CB215" i="1"/>
  <c r="CB211" i="1" s="1"/>
  <c r="BT215" i="1"/>
  <c r="BT211" i="1" s="1"/>
  <c r="BL215" i="1"/>
  <c r="BL211" i="1" s="1"/>
  <c r="BD215" i="1"/>
  <c r="BD211" i="1" s="1"/>
  <c r="AV215" i="1"/>
  <c r="AV211" i="1" s="1"/>
  <c r="AN215" i="1"/>
  <c r="AN211" i="1" s="1"/>
  <c r="AF215" i="1"/>
  <c r="AF211" i="1" s="1"/>
  <c r="X215" i="1"/>
  <c r="X211" i="1" s="1"/>
  <c r="P215" i="1"/>
  <c r="DN215" i="1"/>
  <c r="DN211" i="1" s="1"/>
  <c r="DF215" i="1"/>
  <c r="DF211" i="1" s="1"/>
  <c r="CX215" i="1"/>
  <c r="CX211" i="1" s="1"/>
  <c r="CP215" i="1"/>
  <c r="CP211" i="1" s="1"/>
  <c r="CH215" i="1"/>
  <c r="CH211" i="1" s="1"/>
  <c r="BZ215" i="1"/>
  <c r="BZ211" i="1" s="1"/>
  <c r="BR215" i="1"/>
  <c r="BR211" i="1" s="1"/>
  <c r="BJ215" i="1"/>
  <c r="BJ211" i="1" s="1"/>
  <c r="BB215" i="1"/>
  <c r="BB211" i="1" s="1"/>
  <c r="AT215" i="1"/>
  <c r="AT211" i="1" s="1"/>
  <c r="AL215" i="1"/>
  <c r="AD215" i="1"/>
  <c r="AD211" i="1" s="1"/>
  <c r="V215" i="1"/>
  <c r="V211" i="1" s="1"/>
  <c r="CV215" i="1"/>
  <c r="CV211" i="1" s="1"/>
  <c r="BP215" i="1"/>
  <c r="BP211" i="1" s="1"/>
  <c r="AJ215" i="1"/>
  <c r="AJ211" i="1" s="1"/>
  <c r="CN215" i="1"/>
  <c r="CN211" i="1" s="1"/>
  <c r="BH215" i="1"/>
  <c r="BH211" i="1" s="1"/>
  <c r="AB215" i="1"/>
  <c r="AB211" i="1" s="1"/>
  <c r="DL215" i="1"/>
  <c r="DL211" i="1" s="1"/>
  <c r="CF215" i="1"/>
  <c r="CF211" i="1" s="1"/>
  <c r="AZ215" i="1"/>
  <c r="AZ211" i="1" s="1"/>
  <c r="T215" i="1"/>
  <c r="T211" i="1" s="1"/>
  <c r="DD215" i="1"/>
  <c r="DD211" i="1" s="1"/>
  <c r="BX215" i="1"/>
  <c r="BX211" i="1" s="1"/>
  <c r="AR215" i="1"/>
  <c r="AR211" i="1" s="1"/>
  <c r="AL211" i="1"/>
  <c r="P211" i="1"/>
  <c r="DL217" i="1" l="1"/>
  <c r="DD217" i="1"/>
  <c r="CV217" i="1"/>
  <c r="CN217" i="1"/>
  <c r="CF217" i="1"/>
  <c r="BX217" i="1"/>
  <c r="BP217" i="1"/>
  <c r="BH217" i="1"/>
  <c r="AZ217" i="1"/>
  <c r="AR217" i="1"/>
  <c r="AJ217" i="1"/>
  <c r="AB217" i="1"/>
  <c r="T217" i="1"/>
  <c r="D218" i="1"/>
  <c r="DJ217" i="1"/>
  <c r="DB217" i="1"/>
  <c r="CT217" i="1"/>
  <c r="CL217" i="1"/>
  <c r="CD217" i="1"/>
  <c r="BV217" i="1"/>
  <c r="BN217" i="1"/>
  <c r="BF217" i="1"/>
  <c r="AX217" i="1"/>
  <c r="AP217" i="1"/>
  <c r="AH217" i="1"/>
  <c r="Z217" i="1"/>
  <c r="R217" i="1"/>
  <c r="DP217" i="1"/>
  <c r="DH217" i="1"/>
  <c r="CZ217" i="1"/>
  <c r="CR217" i="1"/>
  <c r="CJ217" i="1"/>
  <c r="CB217" i="1"/>
  <c r="BT217" i="1"/>
  <c r="BL217" i="1"/>
  <c r="BD217" i="1"/>
  <c r="AV217" i="1"/>
  <c r="AN217" i="1"/>
  <c r="AF217" i="1"/>
  <c r="X217" i="1"/>
  <c r="P217" i="1"/>
  <c r="DN217" i="1"/>
  <c r="CH217" i="1"/>
  <c r="BB217" i="1"/>
  <c r="V217" i="1"/>
  <c r="DF217" i="1"/>
  <c r="BZ217" i="1"/>
  <c r="AT217" i="1"/>
  <c r="CX217" i="1"/>
  <c r="BR217" i="1"/>
  <c r="AL217" i="1"/>
  <c r="CP217" i="1"/>
  <c r="BJ217" i="1"/>
  <c r="AD217" i="1"/>
  <c r="DR215" i="1"/>
  <c r="DR211" i="1" s="1"/>
  <c r="DP218" i="1" l="1"/>
  <c r="DH218" i="1"/>
  <c r="CZ218" i="1"/>
  <c r="CR218" i="1"/>
  <c r="CJ218" i="1"/>
  <c r="CB218" i="1"/>
  <c r="BT218" i="1"/>
  <c r="BL218" i="1"/>
  <c r="BD218" i="1"/>
  <c r="AV218" i="1"/>
  <c r="AN218" i="1"/>
  <c r="AF218" i="1"/>
  <c r="X218" i="1"/>
  <c r="P218" i="1"/>
  <c r="DN218" i="1"/>
  <c r="DF218" i="1"/>
  <c r="CX218" i="1"/>
  <c r="CP218" i="1"/>
  <c r="CH218" i="1"/>
  <c r="BZ218" i="1"/>
  <c r="BR218" i="1"/>
  <c r="BJ218" i="1"/>
  <c r="BB218" i="1"/>
  <c r="AT218" i="1"/>
  <c r="AL218" i="1"/>
  <c r="AD218" i="1"/>
  <c r="V218" i="1"/>
  <c r="DL218" i="1"/>
  <c r="DD218" i="1"/>
  <c r="CV218" i="1"/>
  <c r="CN218" i="1"/>
  <c r="CF218" i="1"/>
  <c r="BX218" i="1"/>
  <c r="BP218" i="1"/>
  <c r="BH218" i="1"/>
  <c r="AZ218" i="1"/>
  <c r="AR218" i="1"/>
  <c r="AJ218" i="1"/>
  <c r="AB218" i="1"/>
  <c r="T218" i="1"/>
  <c r="CL218" i="1"/>
  <c r="BF218" i="1"/>
  <c r="Z218" i="1"/>
  <c r="DJ218" i="1"/>
  <c r="CD218" i="1"/>
  <c r="AX218" i="1"/>
  <c r="R218" i="1"/>
  <c r="DB218" i="1"/>
  <c r="BV218" i="1"/>
  <c r="AP218" i="1"/>
  <c r="D219" i="1"/>
  <c r="CT218" i="1"/>
  <c r="BN218" i="1"/>
  <c r="AH218" i="1"/>
  <c r="DR217" i="1"/>
  <c r="DL219" i="1" l="1"/>
  <c r="DD219" i="1"/>
  <c r="CV219" i="1"/>
  <c r="CN219" i="1"/>
  <c r="CF219" i="1"/>
  <c r="BX219" i="1"/>
  <c r="BP219" i="1"/>
  <c r="BH219" i="1"/>
  <c r="AZ219" i="1"/>
  <c r="AR219" i="1"/>
  <c r="AJ219" i="1"/>
  <c r="AB219" i="1"/>
  <c r="T219" i="1"/>
  <c r="D220" i="1"/>
  <c r="DJ219" i="1"/>
  <c r="DB219" i="1"/>
  <c r="CT219" i="1"/>
  <c r="CL219" i="1"/>
  <c r="CD219" i="1"/>
  <c r="BV219" i="1"/>
  <c r="BN219" i="1"/>
  <c r="BF219" i="1"/>
  <c r="AX219" i="1"/>
  <c r="AP219" i="1"/>
  <c r="AH219" i="1"/>
  <c r="Z219" i="1"/>
  <c r="R219" i="1"/>
  <c r="DP219" i="1"/>
  <c r="DH219" i="1"/>
  <c r="CZ219" i="1"/>
  <c r="CR219" i="1"/>
  <c r="CJ219" i="1"/>
  <c r="CB219" i="1"/>
  <c r="BT219" i="1"/>
  <c r="BL219" i="1"/>
  <c r="BD219" i="1"/>
  <c r="AV219" i="1"/>
  <c r="AN219" i="1"/>
  <c r="AF219" i="1"/>
  <c r="X219" i="1"/>
  <c r="P219" i="1"/>
  <c r="CX219" i="1"/>
  <c r="BR219" i="1"/>
  <c r="AL219" i="1"/>
  <c r="CP219" i="1"/>
  <c r="BJ219" i="1"/>
  <c r="AD219" i="1"/>
  <c r="DN219" i="1"/>
  <c r="CH219" i="1"/>
  <c r="BB219" i="1"/>
  <c r="V219" i="1"/>
  <c r="DF219" i="1"/>
  <c r="BZ219" i="1"/>
  <c r="AT219" i="1"/>
  <c r="DR218" i="1"/>
  <c r="DP220" i="1" l="1"/>
  <c r="DH220" i="1"/>
  <c r="CZ220" i="1"/>
  <c r="CR220" i="1"/>
  <c r="CJ220" i="1"/>
  <c r="CB220" i="1"/>
  <c r="BT220" i="1"/>
  <c r="BL220" i="1"/>
  <c r="BD220" i="1"/>
  <c r="AV220" i="1"/>
  <c r="AN220" i="1"/>
  <c r="AF220" i="1"/>
  <c r="X220" i="1"/>
  <c r="P220" i="1"/>
  <c r="DN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DL220" i="1"/>
  <c r="DD220" i="1"/>
  <c r="CV220" i="1"/>
  <c r="CN220" i="1"/>
  <c r="CF220" i="1"/>
  <c r="BX220" i="1"/>
  <c r="BP220" i="1"/>
  <c r="BH220" i="1"/>
  <c r="AZ220" i="1"/>
  <c r="AR220" i="1"/>
  <c r="AJ220" i="1"/>
  <c r="AB220" i="1"/>
  <c r="T220" i="1"/>
  <c r="DB220" i="1"/>
  <c r="BV220" i="1"/>
  <c r="AP220" i="1"/>
  <c r="D221" i="1"/>
  <c r="CT220" i="1"/>
  <c r="BN220" i="1"/>
  <c r="AH220" i="1"/>
  <c r="CL220" i="1"/>
  <c r="BF220" i="1"/>
  <c r="Z220" i="1"/>
  <c r="DJ220" i="1"/>
  <c r="CD220" i="1"/>
  <c r="AX220" i="1"/>
  <c r="R220" i="1"/>
  <c r="DR219" i="1"/>
  <c r="DR220" i="1" l="1"/>
  <c r="DL221" i="1"/>
  <c r="DD221" i="1"/>
  <c r="CV221" i="1"/>
  <c r="CN221" i="1"/>
  <c r="CF221" i="1"/>
  <c r="BX221" i="1"/>
  <c r="BP221" i="1"/>
  <c r="BH221" i="1"/>
  <c r="AZ221" i="1"/>
  <c r="AR221" i="1"/>
  <c r="AJ221" i="1"/>
  <c r="AB221" i="1"/>
  <c r="T221" i="1"/>
  <c r="D222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P221" i="1"/>
  <c r="DH221" i="1"/>
  <c r="CZ221" i="1"/>
  <c r="CR221" i="1"/>
  <c r="CJ221" i="1"/>
  <c r="CB221" i="1"/>
  <c r="BT221" i="1"/>
  <c r="BL221" i="1"/>
  <c r="BD221" i="1"/>
  <c r="AV221" i="1"/>
  <c r="AN221" i="1"/>
  <c r="AF221" i="1"/>
  <c r="X221" i="1"/>
  <c r="P221" i="1"/>
  <c r="DN221" i="1"/>
  <c r="CH221" i="1"/>
  <c r="BB221" i="1"/>
  <c r="V221" i="1"/>
  <c r="DF221" i="1"/>
  <c r="BZ221" i="1"/>
  <c r="AT221" i="1"/>
  <c r="CX221" i="1"/>
  <c r="BR221" i="1"/>
  <c r="AL221" i="1"/>
  <c r="CP221" i="1"/>
  <c r="BJ221" i="1"/>
  <c r="AD221" i="1"/>
  <c r="DR221" i="1" l="1"/>
  <c r="DP222" i="1"/>
  <c r="DH222" i="1"/>
  <c r="CZ222" i="1"/>
  <c r="CR222" i="1"/>
  <c r="CJ222" i="1"/>
  <c r="CB222" i="1"/>
  <c r="BT222" i="1"/>
  <c r="BL222" i="1"/>
  <c r="BD222" i="1"/>
  <c r="AV222" i="1"/>
  <c r="AN222" i="1"/>
  <c r="AF222" i="1"/>
  <c r="X222" i="1"/>
  <c r="P222" i="1"/>
  <c r="DN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DL222" i="1"/>
  <c r="DD222" i="1"/>
  <c r="CV222" i="1"/>
  <c r="CN222" i="1"/>
  <c r="CF222" i="1"/>
  <c r="BX222" i="1"/>
  <c r="BP222" i="1"/>
  <c r="BH222" i="1"/>
  <c r="AZ222" i="1"/>
  <c r="AR222" i="1"/>
  <c r="AJ222" i="1"/>
  <c r="AB222" i="1"/>
  <c r="T222" i="1"/>
  <c r="CL222" i="1"/>
  <c r="BF222" i="1"/>
  <c r="Z222" i="1"/>
  <c r="DJ222" i="1"/>
  <c r="CD222" i="1"/>
  <c r="AX222" i="1"/>
  <c r="R222" i="1"/>
  <c r="DB222" i="1"/>
  <c r="BV222" i="1"/>
  <c r="AP222" i="1"/>
  <c r="D223" i="1"/>
  <c r="CT222" i="1"/>
  <c r="BN222" i="1"/>
  <c r="AH222" i="1"/>
  <c r="DR222" i="1" l="1"/>
  <c r="DL223" i="1"/>
  <c r="DD223" i="1"/>
  <c r="CV223" i="1"/>
  <c r="CN223" i="1"/>
  <c r="CF223" i="1"/>
  <c r="BX223" i="1"/>
  <c r="BP223" i="1"/>
  <c r="BH223" i="1"/>
  <c r="AZ223" i="1"/>
  <c r="AR223" i="1"/>
  <c r="AJ223" i="1"/>
  <c r="AB223" i="1"/>
  <c r="T223" i="1"/>
  <c r="D224" i="1"/>
  <c r="DJ223" i="1"/>
  <c r="DB223" i="1"/>
  <c r="CT223" i="1"/>
  <c r="CL223" i="1"/>
  <c r="CD223" i="1"/>
  <c r="BV223" i="1"/>
  <c r="BN223" i="1"/>
  <c r="BF223" i="1"/>
  <c r="AX223" i="1"/>
  <c r="AP223" i="1"/>
  <c r="AH223" i="1"/>
  <c r="Z223" i="1"/>
  <c r="R223" i="1"/>
  <c r="DP223" i="1"/>
  <c r="DH223" i="1"/>
  <c r="CZ223" i="1"/>
  <c r="CR223" i="1"/>
  <c r="CJ223" i="1"/>
  <c r="CB223" i="1"/>
  <c r="BT223" i="1"/>
  <c r="BL223" i="1"/>
  <c r="BD223" i="1"/>
  <c r="AV223" i="1"/>
  <c r="AN223" i="1"/>
  <c r="AF223" i="1"/>
  <c r="X223" i="1"/>
  <c r="P223" i="1"/>
  <c r="CX223" i="1"/>
  <c r="BR223" i="1"/>
  <c r="AL223" i="1"/>
  <c r="CP223" i="1"/>
  <c r="BJ223" i="1"/>
  <c r="AD223" i="1"/>
  <c r="DN223" i="1"/>
  <c r="CH223" i="1"/>
  <c r="BB223" i="1"/>
  <c r="V223" i="1"/>
  <c r="DF223" i="1"/>
  <c r="BZ223" i="1"/>
  <c r="AT223" i="1"/>
  <c r="DP224" i="1" l="1"/>
  <c r="DH224" i="1"/>
  <c r="CZ224" i="1"/>
  <c r="CR224" i="1"/>
  <c r="CJ224" i="1"/>
  <c r="CB224" i="1"/>
  <c r="BT224" i="1"/>
  <c r="BL224" i="1"/>
  <c r="BD224" i="1"/>
  <c r="AV224" i="1"/>
  <c r="AN224" i="1"/>
  <c r="AF224" i="1"/>
  <c r="X224" i="1"/>
  <c r="P224" i="1"/>
  <c r="DN224" i="1"/>
  <c r="DF224" i="1"/>
  <c r="CX224" i="1"/>
  <c r="CP224" i="1"/>
  <c r="CH224" i="1"/>
  <c r="BZ224" i="1"/>
  <c r="BR224" i="1"/>
  <c r="BJ224" i="1"/>
  <c r="BB224" i="1"/>
  <c r="AT224" i="1"/>
  <c r="AL224" i="1"/>
  <c r="AD224" i="1"/>
  <c r="V224" i="1"/>
  <c r="DL224" i="1"/>
  <c r="DD224" i="1"/>
  <c r="CV224" i="1"/>
  <c r="CN224" i="1"/>
  <c r="CF224" i="1"/>
  <c r="BX224" i="1"/>
  <c r="BP224" i="1"/>
  <c r="BH224" i="1"/>
  <c r="AZ224" i="1"/>
  <c r="AR224" i="1"/>
  <c r="AJ224" i="1"/>
  <c r="AB224" i="1"/>
  <c r="T224" i="1"/>
  <c r="DB224" i="1"/>
  <c r="BV224" i="1"/>
  <c r="AP224" i="1"/>
  <c r="D225" i="1"/>
  <c r="CT224" i="1"/>
  <c r="BN224" i="1"/>
  <c r="AH224" i="1"/>
  <c r="CL224" i="1"/>
  <c r="BF224" i="1"/>
  <c r="Z224" i="1"/>
  <c r="DJ224" i="1"/>
  <c r="CD224" i="1"/>
  <c r="AX224" i="1"/>
  <c r="R224" i="1"/>
  <c r="DR223" i="1"/>
  <c r="DL225" i="1" l="1"/>
  <c r="DD225" i="1"/>
  <c r="CV225" i="1"/>
  <c r="CN225" i="1"/>
  <c r="CF225" i="1"/>
  <c r="BX225" i="1"/>
  <c r="BP225" i="1"/>
  <c r="BH225" i="1"/>
  <c r="AZ225" i="1"/>
  <c r="AR225" i="1"/>
  <c r="AJ225" i="1"/>
  <c r="AB225" i="1"/>
  <c r="T225" i="1"/>
  <c r="D226" i="1"/>
  <c r="DJ225" i="1"/>
  <c r="DB225" i="1"/>
  <c r="CT225" i="1"/>
  <c r="CL225" i="1"/>
  <c r="CD225" i="1"/>
  <c r="BV225" i="1"/>
  <c r="BN225" i="1"/>
  <c r="BF225" i="1"/>
  <c r="AX225" i="1"/>
  <c r="AP225" i="1"/>
  <c r="AH225" i="1"/>
  <c r="Z225" i="1"/>
  <c r="R225" i="1"/>
  <c r="DP225" i="1"/>
  <c r="DH225" i="1"/>
  <c r="CZ225" i="1"/>
  <c r="CR225" i="1"/>
  <c r="CJ225" i="1"/>
  <c r="CB225" i="1"/>
  <c r="BT225" i="1"/>
  <c r="BL225" i="1"/>
  <c r="BD225" i="1"/>
  <c r="AV225" i="1"/>
  <c r="AN225" i="1"/>
  <c r="AF225" i="1"/>
  <c r="X225" i="1"/>
  <c r="P225" i="1"/>
  <c r="DN225" i="1"/>
  <c r="CH225" i="1"/>
  <c r="BB225" i="1"/>
  <c r="V225" i="1"/>
  <c r="DF225" i="1"/>
  <c r="BZ225" i="1"/>
  <c r="AT225" i="1"/>
  <c r="CX225" i="1"/>
  <c r="BR225" i="1"/>
  <c r="AL225" i="1"/>
  <c r="CP225" i="1"/>
  <c r="BJ225" i="1"/>
  <c r="AD225" i="1"/>
  <c r="DR224" i="1"/>
  <c r="DP226" i="1" l="1"/>
  <c r="DH226" i="1"/>
  <c r="CZ226" i="1"/>
  <c r="CR226" i="1"/>
  <c r="CJ226" i="1"/>
  <c r="CB226" i="1"/>
  <c r="BT226" i="1"/>
  <c r="BL226" i="1"/>
  <c r="BD226" i="1"/>
  <c r="AV226" i="1"/>
  <c r="AN226" i="1"/>
  <c r="AF226" i="1"/>
  <c r="X226" i="1"/>
  <c r="P226" i="1"/>
  <c r="DN226" i="1"/>
  <c r="DF226" i="1"/>
  <c r="CX226" i="1"/>
  <c r="CP226" i="1"/>
  <c r="CH226" i="1"/>
  <c r="BZ226" i="1"/>
  <c r="BR226" i="1"/>
  <c r="BJ226" i="1"/>
  <c r="BB226" i="1"/>
  <c r="AT226" i="1"/>
  <c r="AL226" i="1"/>
  <c r="AD226" i="1"/>
  <c r="V226" i="1"/>
  <c r="DL226" i="1"/>
  <c r="DD226" i="1"/>
  <c r="CV226" i="1"/>
  <c r="CN226" i="1"/>
  <c r="CF226" i="1"/>
  <c r="BX226" i="1"/>
  <c r="BP226" i="1"/>
  <c r="BH226" i="1"/>
  <c r="AZ226" i="1"/>
  <c r="AR226" i="1"/>
  <c r="AJ226" i="1"/>
  <c r="AB226" i="1"/>
  <c r="T226" i="1"/>
  <c r="CL226" i="1"/>
  <c r="BF226" i="1"/>
  <c r="Z226" i="1"/>
  <c r="DJ226" i="1"/>
  <c r="CD226" i="1"/>
  <c r="AX226" i="1"/>
  <c r="R226" i="1"/>
  <c r="DB226" i="1"/>
  <c r="BV226" i="1"/>
  <c r="AP226" i="1"/>
  <c r="D227" i="1"/>
  <c r="CT226" i="1"/>
  <c r="BN226" i="1"/>
  <c r="AH226" i="1"/>
  <c r="DR225" i="1"/>
  <c r="DL227" i="1" l="1"/>
  <c r="DD227" i="1"/>
  <c r="CV227" i="1"/>
  <c r="CN227" i="1"/>
  <c r="CF227" i="1"/>
  <c r="BX227" i="1"/>
  <c r="BP227" i="1"/>
  <c r="BH227" i="1"/>
  <c r="AZ227" i="1"/>
  <c r="AR227" i="1"/>
  <c r="AJ227" i="1"/>
  <c r="AB227" i="1"/>
  <c r="T227" i="1"/>
  <c r="D228" i="1"/>
  <c r="DJ227" i="1"/>
  <c r="DB227" i="1"/>
  <c r="CT227" i="1"/>
  <c r="CL227" i="1"/>
  <c r="CD227" i="1"/>
  <c r="BV227" i="1"/>
  <c r="BN227" i="1"/>
  <c r="BF227" i="1"/>
  <c r="AX227" i="1"/>
  <c r="AP227" i="1"/>
  <c r="AH227" i="1"/>
  <c r="Z227" i="1"/>
  <c r="R227" i="1"/>
  <c r="DP227" i="1"/>
  <c r="DH227" i="1"/>
  <c r="CZ227" i="1"/>
  <c r="CR227" i="1"/>
  <c r="CJ227" i="1"/>
  <c r="CB227" i="1"/>
  <c r="BT227" i="1"/>
  <c r="BL227" i="1"/>
  <c r="BD227" i="1"/>
  <c r="AV227" i="1"/>
  <c r="AN227" i="1"/>
  <c r="AF227" i="1"/>
  <c r="X227" i="1"/>
  <c r="P227" i="1"/>
  <c r="CX227" i="1"/>
  <c r="BR227" i="1"/>
  <c r="AL227" i="1"/>
  <c r="CP227" i="1"/>
  <c r="BJ227" i="1"/>
  <c r="AD227" i="1"/>
  <c r="DN227" i="1"/>
  <c r="CH227" i="1"/>
  <c r="BB227" i="1"/>
  <c r="V227" i="1"/>
  <c r="DF227" i="1"/>
  <c r="BZ227" i="1"/>
  <c r="AT227" i="1"/>
  <c r="DR226" i="1"/>
  <c r="DP228" i="1" l="1"/>
  <c r="DP216" i="1" s="1"/>
  <c r="DH228" i="1"/>
  <c r="DH216" i="1" s="1"/>
  <c r="CZ228" i="1"/>
  <c r="CZ216" i="1" s="1"/>
  <c r="CR228" i="1"/>
  <c r="CR216" i="1" s="1"/>
  <c r="CJ228" i="1"/>
  <c r="CJ216" i="1" s="1"/>
  <c r="CB228" i="1"/>
  <c r="CB216" i="1" s="1"/>
  <c r="BT228" i="1"/>
  <c r="BT216" i="1" s="1"/>
  <c r="BL228" i="1"/>
  <c r="BL216" i="1" s="1"/>
  <c r="BD228" i="1"/>
  <c r="BD216" i="1" s="1"/>
  <c r="AV228" i="1"/>
  <c r="AV216" i="1" s="1"/>
  <c r="AN228" i="1"/>
  <c r="AN216" i="1" s="1"/>
  <c r="AF228" i="1"/>
  <c r="AF216" i="1" s="1"/>
  <c r="X228" i="1"/>
  <c r="X216" i="1" s="1"/>
  <c r="P228" i="1"/>
  <c r="DN228" i="1"/>
  <c r="DN216" i="1" s="1"/>
  <c r="DF228" i="1"/>
  <c r="DF216" i="1" s="1"/>
  <c r="CX228" i="1"/>
  <c r="CX216" i="1" s="1"/>
  <c r="CP228" i="1"/>
  <c r="CP216" i="1" s="1"/>
  <c r="CH228" i="1"/>
  <c r="CH216" i="1" s="1"/>
  <c r="BZ228" i="1"/>
  <c r="BZ216" i="1" s="1"/>
  <c r="BR228" i="1"/>
  <c r="BR216" i="1" s="1"/>
  <c r="BJ228" i="1"/>
  <c r="BJ216" i="1" s="1"/>
  <c r="BB228" i="1"/>
  <c r="BB216" i="1" s="1"/>
  <c r="AT228" i="1"/>
  <c r="AT216" i="1" s="1"/>
  <c r="AL228" i="1"/>
  <c r="AL216" i="1" s="1"/>
  <c r="AD228" i="1"/>
  <c r="AD216" i="1" s="1"/>
  <c r="V228" i="1"/>
  <c r="V216" i="1" s="1"/>
  <c r="DL228" i="1"/>
  <c r="DL216" i="1" s="1"/>
  <c r="DD228" i="1"/>
  <c r="DD216" i="1" s="1"/>
  <c r="CV228" i="1"/>
  <c r="CV216" i="1" s="1"/>
  <c r="CN228" i="1"/>
  <c r="CN216" i="1" s="1"/>
  <c r="CF228" i="1"/>
  <c r="CF216" i="1" s="1"/>
  <c r="BX228" i="1"/>
  <c r="BX216" i="1" s="1"/>
  <c r="BP228" i="1"/>
  <c r="BP216" i="1" s="1"/>
  <c r="BH228" i="1"/>
  <c r="BH216" i="1" s="1"/>
  <c r="AZ228" i="1"/>
  <c r="AZ216" i="1" s="1"/>
  <c r="AR228" i="1"/>
  <c r="AR216" i="1" s="1"/>
  <c r="AJ228" i="1"/>
  <c r="AJ216" i="1" s="1"/>
  <c r="AB228" i="1"/>
  <c r="AB216" i="1" s="1"/>
  <c r="T228" i="1"/>
  <c r="T216" i="1" s="1"/>
  <c r="DB228" i="1"/>
  <c r="DB216" i="1" s="1"/>
  <c r="BV228" i="1"/>
  <c r="BV216" i="1" s="1"/>
  <c r="AP228" i="1"/>
  <c r="AP216" i="1" s="1"/>
  <c r="D229" i="1"/>
  <c r="D230" i="1" s="1"/>
  <c r="CT228" i="1"/>
  <c r="CT216" i="1" s="1"/>
  <c r="BN228" i="1"/>
  <c r="BN216" i="1" s="1"/>
  <c r="AH228" i="1"/>
  <c r="AH216" i="1" s="1"/>
  <c r="CL228" i="1"/>
  <c r="CL216" i="1" s="1"/>
  <c r="BF228" i="1"/>
  <c r="BF216" i="1" s="1"/>
  <c r="Z228" i="1"/>
  <c r="Z216" i="1" s="1"/>
  <c r="DJ228" i="1"/>
  <c r="DJ216" i="1" s="1"/>
  <c r="CD228" i="1"/>
  <c r="CD216" i="1" s="1"/>
  <c r="AX228" i="1"/>
  <c r="AX216" i="1" s="1"/>
  <c r="R228" i="1"/>
  <c r="R216" i="1" s="1"/>
  <c r="DR227" i="1"/>
  <c r="DL230" i="1" l="1"/>
  <c r="DL229" i="1" s="1"/>
  <c r="DD230" i="1"/>
  <c r="DD229" i="1" s="1"/>
  <c r="CV230" i="1"/>
  <c r="CV229" i="1" s="1"/>
  <c r="CN230" i="1"/>
  <c r="CN229" i="1" s="1"/>
  <c r="CF230" i="1"/>
  <c r="CF229" i="1" s="1"/>
  <c r="BX230" i="1"/>
  <c r="BX229" i="1" s="1"/>
  <c r="BP230" i="1"/>
  <c r="BP229" i="1" s="1"/>
  <c r="BH230" i="1"/>
  <c r="BH229" i="1" s="1"/>
  <c r="AZ230" i="1"/>
  <c r="AZ229" i="1" s="1"/>
  <c r="AR230" i="1"/>
  <c r="AR229" i="1" s="1"/>
  <c r="AJ230" i="1"/>
  <c r="AJ229" i="1" s="1"/>
  <c r="AB230" i="1"/>
  <c r="AB229" i="1" s="1"/>
  <c r="T230" i="1"/>
  <c r="T229" i="1" s="1"/>
  <c r="DN230" i="1"/>
  <c r="DN229" i="1" s="1"/>
  <c r="DB230" i="1"/>
  <c r="DB229" i="1" s="1"/>
  <c r="CR230" i="1"/>
  <c r="CR229" i="1" s="1"/>
  <c r="CH230" i="1"/>
  <c r="CH229" i="1" s="1"/>
  <c r="BV230" i="1"/>
  <c r="BV229" i="1" s="1"/>
  <c r="BL230" i="1"/>
  <c r="BL229" i="1" s="1"/>
  <c r="BB230" i="1"/>
  <c r="BB229" i="1" s="1"/>
  <c r="AP230" i="1"/>
  <c r="AP229" i="1" s="1"/>
  <c r="AF230" i="1"/>
  <c r="AF229" i="1" s="1"/>
  <c r="V230" i="1"/>
  <c r="V229" i="1" s="1"/>
  <c r="DJ230" i="1"/>
  <c r="DJ229" i="1" s="1"/>
  <c r="CZ230" i="1"/>
  <c r="CZ229" i="1" s="1"/>
  <c r="CP230" i="1"/>
  <c r="CP229" i="1" s="1"/>
  <c r="CD230" i="1"/>
  <c r="CD229" i="1" s="1"/>
  <c r="BT230" i="1"/>
  <c r="BT229" i="1" s="1"/>
  <c r="BJ230" i="1"/>
  <c r="BJ229" i="1" s="1"/>
  <c r="AX230" i="1"/>
  <c r="AX229" i="1" s="1"/>
  <c r="AN230" i="1"/>
  <c r="AN229" i="1" s="1"/>
  <c r="AD230" i="1"/>
  <c r="AD229" i="1" s="1"/>
  <c r="R230" i="1"/>
  <c r="R229" i="1" s="1"/>
  <c r="DH230" i="1"/>
  <c r="DH229" i="1" s="1"/>
  <c r="CX230" i="1"/>
  <c r="CX229" i="1" s="1"/>
  <c r="CL230" i="1"/>
  <c r="CL229" i="1" s="1"/>
  <c r="CB230" i="1"/>
  <c r="CB229" i="1" s="1"/>
  <c r="BR230" i="1"/>
  <c r="BR229" i="1" s="1"/>
  <c r="BF230" i="1"/>
  <c r="BF229" i="1" s="1"/>
  <c r="AV230" i="1"/>
  <c r="AV229" i="1" s="1"/>
  <c r="AL230" i="1"/>
  <c r="AL229" i="1" s="1"/>
  <c r="Z230" i="1"/>
  <c r="Z229" i="1" s="1"/>
  <c r="P230" i="1"/>
  <c r="CJ230" i="1"/>
  <c r="CJ229" i="1" s="1"/>
  <c r="AT230" i="1"/>
  <c r="AT229" i="1" s="1"/>
  <c r="DP230" i="1"/>
  <c r="DP229" i="1" s="1"/>
  <c r="BZ230" i="1"/>
  <c r="BZ229" i="1" s="1"/>
  <c r="AH230" i="1"/>
  <c r="AH229" i="1" s="1"/>
  <c r="D231" i="1"/>
  <c r="D232" i="1" s="1"/>
  <c r="DF230" i="1"/>
  <c r="DF229" i="1" s="1"/>
  <c r="BN230" i="1"/>
  <c r="BN229" i="1" s="1"/>
  <c r="X230" i="1"/>
  <c r="X229" i="1" s="1"/>
  <c r="CT230" i="1"/>
  <c r="CT229" i="1" s="1"/>
  <c r="BD230" i="1"/>
  <c r="BD229" i="1" s="1"/>
  <c r="DR228" i="1"/>
  <c r="DR216" i="1" s="1"/>
  <c r="P216" i="1"/>
  <c r="DP232" i="1" l="1"/>
  <c r="DH232" i="1"/>
  <c r="CZ232" i="1"/>
  <c r="CR232" i="1"/>
  <c r="CJ232" i="1"/>
  <c r="CB232" i="1"/>
  <c r="BT232" i="1"/>
  <c r="BL232" i="1"/>
  <c r="BD232" i="1"/>
  <c r="AV232" i="1"/>
  <c r="AN232" i="1"/>
  <c r="AF232" i="1"/>
  <c r="X232" i="1"/>
  <c r="P232" i="1"/>
  <c r="DN232" i="1"/>
  <c r="DF232" i="1"/>
  <c r="CX232" i="1"/>
  <c r="CP232" i="1"/>
  <c r="CH232" i="1"/>
  <c r="BZ232" i="1"/>
  <c r="BR232" i="1"/>
  <c r="BJ232" i="1"/>
  <c r="BB232" i="1"/>
  <c r="AT232" i="1"/>
  <c r="AL232" i="1"/>
  <c r="AD232" i="1"/>
  <c r="V232" i="1"/>
  <c r="DL232" i="1"/>
  <c r="DD232" i="1"/>
  <c r="CV232" i="1"/>
  <c r="CN232" i="1"/>
  <c r="CF232" i="1"/>
  <c r="BX232" i="1"/>
  <c r="BP232" i="1"/>
  <c r="BH232" i="1"/>
  <c r="AZ232" i="1"/>
  <c r="AR232" i="1"/>
  <c r="AJ232" i="1"/>
  <c r="AB232" i="1"/>
  <c r="T232" i="1"/>
  <c r="CL232" i="1"/>
  <c r="BF232" i="1"/>
  <c r="Z232" i="1"/>
  <c r="DJ232" i="1"/>
  <c r="CD232" i="1"/>
  <c r="AX232" i="1"/>
  <c r="R232" i="1"/>
  <c r="DB232" i="1"/>
  <c r="BV232" i="1"/>
  <c r="AP232" i="1"/>
  <c r="D233" i="1"/>
  <c r="AH232" i="1"/>
  <c r="CT232" i="1"/>
  <c r="BN232" i="1"/>
  <c r="DR230" i="1"/>
  <c r="DR229" i="1" s="1"/>
  <c r="P229" i="1"/>
  <c r="DL233" i="1" l="1"/>
  <c r="DD233" i="1"/>
  <c r="CV233" i="1"/>
  <c r="CN233" i="1"/>
  <c r="CF233" i="1"/>
  <c r="BX233" i="1"/>
  <c r="BP233" i="1"/>
  <c r="BH233" i="1"/>
  <c r="AZ233" i="1"/>
  <c r="AR233" i="1"/>
  <c r="AJ233" i="1"/>
  <c r="AB233" i="1"/>
  <c r="T233" i="1"/>
  <c r="D234" i="1"/>
  <c r="DJ233" i="1"/>
  <c r="DB233" i="1"/>
  <c r="CT233" i="1"/>
  <c r="CL233" i="1"/>
  <c r="CD233" i="1"/>
  <c r="BV233" i="1"/>
  <c r="BN233" i="1"/>
  <c r="BF233" i="1"/>
  <c r="AX233" i="1"/>
  <c r="AP233" i="1"/>
  <c r="AH233" i="1"/>
  <c r="Z233" i="1"/>
  <c r="R233" i="1"/>
  <c r="DP233" i="1"/>
  <c r="DH233" i="1"/>
  <c r="CZ233" i="1"/>
  <c r="CR233" i="1"/>
  <c r="CJ233" i="1"/>
  <c r="CB233" i="1"/>
  <c r="BT233" i="1"/>
  <c r="BL233" i="1"/>
  <c r="BD233" i="1"/>
  <c r="AV233" i="1"/>
  <c r="AN233" i="1"/>
  <c r="AF233" i="1"/>
  <c r="X233" i="1"/>
  <c r="P233" i="1"/>
  <c r="CX233" i="1"/>
  <c r="BR233" i="1"/>
  <c r="AL233" i="1"/>
  <c r="CP233" i="1"/>
  <c r="BJ233" i="1"/>
  <c r="AD233" i="1"/>
  <c r="DN233" i="1"/>
  <c r="CH233" i="1"/>
  <c r="BB233" i="1"/>
  <c r="V233" i="1"/>
  <c r="DF233" i="1"/>
  <c r="BZ233" i="1"/>
  <c r="AT233" i="1"/>
  <c r="DR232" i="1"/>
  <c r="DP234" i="1" l="1"/>
  <c r="DH234" i="1"/>
  <c r="CZ234" i="1"/>
  <c r="CR234" i="1"/>
  <c r="CJ234" i="1"/>
  <c r="CB234" i="1"/>
  <c r="BT234" i="1"/>
  <c r="BL234" i="1"/>
  <c r="BD234" i="1"/>
  <c r="AV234" i="1"/>
  <c r="AN234" i="1"/>
  <c r="AF234" i="1"/>
  <c r="X234" i="1"/>
  <c r="P234" i="1"/>
  <c r="DN234" i="1"/>
  <c r="DF234" i="1"/>
  <c r="CX234" i="1"/>
  <c r="CP234" i="1"/>
  <c r="CH234" i="1"/>
  <c r="BZ234" i="1"/>
  <c r="BR234" i="1"/>
  <c r="BJ234" i="1"/>
  <c r="BB234" i="1"/>
  <c r="AT234" i="1"/>
  <c r="AL234" i="1"/>
  <c r="AD234" i="1"/>
  <c r="V234" i="1"/>
  <c r="DL234" i="1"/>
  <c r="DD234" i="1"/>
  <c r="CV234" i="1"/>
  <c r="CN234" i="1"/>
  <c r="CF234" i="1"/>
  <c r="BX234" i="1"/>
  <c r="BP234" i="1"/>
  <c r="BH234" i="1"/>
  <c r="AZ234" i="1"/>
  <c r="AR234" i="1"/>
  <c r="AJ234" i="1"/>
  <c r="AB234" i="1"/>
  <c r="T234" i="1"/>
  <c r="DB234" i="1"/>
  <c r="BV234" i="1"/>
  <c r="AP234" i="1"/>
  <c r="D235" i="1"/>
  <c r="CT234" i="1"/>
  <c r="BN234" i="1"/>
  <c r="AH234" i="1"/>
  <c r="CL234" i="1"/>
  <c r="BF234" i="1"/>
  <c r="Z234" i="1"/>
  <c r="CD234" i="1"/>
  <c r="AX234" i="1"/>
  <c r="R234" i="1"/>
  <c r="DJ234" i="1"/>
  <c r="DR233" i="1"/>
  <c r="DR234" i="1" l="1"/>
  <c r="DL235" i="1"/>
  <c r="DD235" i="1"/>
  <c r="CV235" i="1"/>
  <c r="CN235" i="1"/>
  <c r="CF235" i="1"/>
  <c r="BX235" i="1"/>
  <c r="BP235" i="1"/>
  <c r="BH235" i="1"/>
  <c r="AZ235" i="1"/>
  <c r="AR235" i="1"/>
  <c r="AJ235" i="1"/>
  <c r="AB235" i="1"/>
  <c r="T235" i="1"/>
  <c r="D236" i="1"/>
  <c r="DJ235" i="1"/>
  <c r="DB235" i="1"/>
  <c r="CT235" i="1"/>
  <c r="CL235" i="1"/>
  <c r="CD235" i="1"/>
  <c r="BV235" i="1"/>
  <c r="BN235" i="1"/>
  <c r="BF235" i="1"/>
  <c r="AX235" i="1"/>
  <c r="AP235" i="1"/>
  <c r="AH235" i="1"/>
  <c r="Z235" i="1"/>
  <c r="R235" i="1"/>
  <c r="DP235" i="1"/>
  <c r="DH235" i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DN235" i="1"/>
  <c r="CH235" i="1"/>
  <c r="BB235" i="1"/>
  <c r="V235" i="1"/>
  <c r="DF235" i="1"/>
  <c r="BZ235" i="1"/>
  <c r="AT235" i="1"/>
  <c r="CX235" i="1"/>
  <c r="BR235" i="1"/>
  <c r="AL235" i="1"/>
  <c r="BJ235" i="1"/>
  <c r="AD235" i="1"/>
  <c r="CP235" i="1"/>
  <c r="DP236" i="1" l="1"/>
  <c r="DH236" i="1"/>
  <c r="CZ236" i="1"/>
  <c r="CR236" i="1"/>
  <c r="CJ236" i="1"/>
  <c r="CB236" i="1"/>
  <c r="BT236" i="1"/>
  <c r="BL236" i="1"/>
  <c r="BD236" i="1"/>
  <c r="AV236" i="1"/>
  <c r="AN236" i="1"/>
  <c r="AF236" i="1"/>
  <c r="X236" i="1"/>
  <c r="P236" i="1"/>
  <c r="DN236" i="1"/>
  <c r="DF236" i="1"/>
  <c r="CX236" i="1"/>
  <c r="CP236" i="1"/>
  <c r="CH236" i="1"/>
  <c r="BZ236" i="1"/>
  <c r="BR236" i="1"/>
  <c r="BJ236" i="1"/>
  <c r="BB236" i="1"/>
  <c r="AT236" i="1"/>
  <c r="AL236" i="1"/>
  <c r="AD236" i="1"/>
  <c r="V236" i="1"/>
  <c r="DL236" i="1"/>
  <c r="DD236" i="1"/>
  <c r="CV236" i="1"/>
  <c r="CN236" i="1"/>
  <c r="CF236" i="1"/>
  <c r="BX236" i="1"/>
  <c r="BP236" i="1"/>
  <c r="BH236" i="1"/>
  <c r="AZ236" i="1"/>
  <c r="AR236" i="1"/>
  <c r="AJ236" i="1"/>
  <c r="AB236" i="1"/>
  <c r="T236" i="1"/>
  <c r="CL236" i="1"/>
  <c r="BF236" i="1"/>
  <c r="Z236" i="1"/>
  <c r="DJ236" i="1"/>
  <c r="CD236" i="1"/>
  <c r="AX236" i="1"/>
  <c r="R236" i="1"/>
  <c r="DB236" i="1"/>
  <c r="BV236" i="1"/>
  <c r="AP236" i="1"/>
  <c r="D237" i="1"/>
  <c r="AH236" i="1"/>
  <c r="CT236" i="1"/>
  <c r="BN236" i="1"/>
  <c r="DR235" i="1"/>
  <c r="DL237" i="1" l="1"/>
  <c r="DD237" i="1"/>
  <c r="CV237" i="1"/>
  <c r="CN237" i="1"/>
  <c r="CF237" i="1"/>
  <c r="BX237" i="1"/>
  <c r="BP237" i="1"/>
  <c r="BH237" i="1"/>
  <c r="AZ237" i="1"/>
  <c r="AR237" i="1"/>
  <c r="AJ237" i="1"/>
  <c r="AB237" i="1"/>
  <c r="T237" i="1"/>
  <c r="D238" i="1"/>
  <c r="DJ237" i="1"/>
  <c r="DB237" i="1"/>
  <c r="CT237" i="1"/>
  <c r="CL237" i="1"/>
  <c r="CD237" i="1"/>
  <c r="BV237" i="1"/>
  <c r="BN237" i="1"/>
  <c r="BF237" i="1"/>
  <c r="AX237" i="1"/>
  <c r="AP237" i="1"/>
  <c r="AH237" i="1"/>
  <c r="Z237" i="1"/>
  <c r="R237" i="1"/>
  <c r="DP237" i="1"/>
  <c r="DH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CX237" i="1"/>
  <c r="BR237" i="1"/>
  <c r="AL237" i="1"/>
  <c r="CP237" i="1"/>
  <c r="BJ237" i="1"/>
  <c r="AD237" i="1"/>
  <c r="DN237" i="1"/>
  <c r="CH237" i="1"/>
  <c r="BB237" i="1"/>
  <c r="V237" i="1"/>
  <c r="DF237" i="1"/>
  <c r="BZ237" i="1"/>
  <c r="AT237" i="1"/>
  <c r="DR236" i="1"/>
  <c r="DP238" i="1" l="1"/>
  <c r="DH238" i="1"/>
  <c r="CZ238" i="1"/>
  <c r="CR238" i="1"/>
  <c r="CJ238" i="1"/>
  <c r="CB238" i="1"/>
  <c r="BT238" i="1"/>
  <c r="BL238" i="1"/>
  <c r="BD238" i="1"/>
  <c r="AV238" i="1"/>
  <c r="AN238" i="1"/>
  <c r="AF238" i="1"/>
  <c r="X238" i="1"/>
  <c r="P238" i="1"/>
  <c r="DN238" i="1"/>
  <c r="DF238" i="1"/>
  <c r="CX238" i="1"/>
  <c r="CP238" i="1"/>
  <c r="CH238" i="1"/>
  <c r="BZ238" i="1"/>
  <c r="BR238" i="1"/>
  <c r="BJ238" i="1"/>
  <c r="BB238" i="1"/>
  <c r="AT238" i="1"/>
  <c r="AL238" i="1"/>
  <c r="AD238" i="1"/>
  <c r="V238" i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DB238" i="1"/>
  <c r="BV238" i="1"/>
  <c r="AP238" i="1"/>
  <c r="D239" i="1"/>
  <c r="CT238" i="1"/>
  <c r="BN238" i="1"/>
  <c r="AH238" i="1"/>
  <c r="CL238" i="1"/>
  <c r="BF238" i="1"/>
  <c r="Z238" i="1"/>
  <c r="CD238" i="1"/>
  <c r="AX238" i="1"/>
  <c r="R238" i="1"/>
  <c r="DJ238" i="1"/>
  <c r="DR237" i="1"/>
  <c r="DL239" i="1" l="1"/>
  <c r="DD239" i="1"/>
  <c r="CV239" i="1"/>
  <c r="CN239" i="1"/>
  <c r="CF239" i="1"/>
  <c r="BX239" i="1"/>
  <c r="BP239" i="1"/>
  <c r="BH239" i="1"/>
  <c r="AZ239" i="1"/>
  <c r="AR239" i="1"/>
  <c r="AJ239" i="1"/>
  <c r="AB239" i="1"/>
  <c r="T239" i="1"/>
  <c r="D240" i="1"/>
  <c r="DJ239" i="1"/>
  <c r="DB239" i="1"/>
  <c r="CT239" i="1"/>
  <c r="CL239" i="1"/>
  <c r="CD239" i="1"/>
  <c r="BV239" i="1"/>
  <c r="BN239" i="1"/>
  <c r="BF239" i="1"/>
  <c r="AX239" i="1"/>
  <c r="AP239" i="1"/>
  <c r="AH239" i="1"/>
  <c r="Z239" i="1"/>
  <c r="R239" i="1"/>
  <c r="DP239" i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N239" i="1"/>
  <c r="CH239" i="1"/>
  <c r="BB239" i="1"/>
  <c r="V239" i="1"/>
  <c r="DF239" i="1"/>
  <c r="BZ239" i="1"/>
  <c r="AT239" i="1"/>
  <c r="CX239" i="1"/>
  <c r="BR239" i="1"/>
  <c r="AL239" i="1"/>
  <c r="BJ239" i="1"/>
  <c r="AD239" i="1"/>
  <c r="CP239" i="1"/>
  <c r="DR238" i="1"/>
  <c r="DP240" i="1" l="1"/>
  <c r="DH240" i="1"/>
  <c r="CZ240" i="1"/>
  <c r="CR240" i="1"/>
  <c r="CJ240" i="1"/>
  <c r="CB240" i="1"/>
  <c r="BT240" i="1"/>
  <c r="BL240" i="1"/>
  <c r="BD240" i="1"/>
  <c r="AV240" i="1"/>
  <c r="AN240" i="1"/>
  <c r="AF240" i="1"/>
  <c r="X240" i="1"/>
  <c r="P240" i="1"/>
  <c r="DN240" i="1"/>
  <c r="DF240" i="1"/>
  <c r="CX240" i="1"/>
  <c r="CP240" i="1"/>
  <c r="CH240" i="1"/>
  <c r="BZ240" i="1"/>
  <c r="BR240" i="1"/>
  <c r="BJ240" i="1"/>
  <c r="BB240" i="1"/>
  <c r="AT240" i="1"/>
  <c r="AL240" i="1"/>
  <c r="AD240" i="1"/>
  <c r="V240" i="1"/>
  <c r="DL240" i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CL240" i="1"/>
  <c r="BF240" i="1"/>
  <c r="Z240" i="1"/>
  <c r="DJ240" i="1"/>
  <c r="CD240" i="1"/>
  <c r="AX240" i="1"/>
  <c r="R240" i="1"/>
  <c r="DB240" i="1"/>
  <c r="BV240" i="1"/>
  <c r="AP240" i="1"/>
  <c r="D241" i="1"/>
  <c r="AH240" i="1"/>
  <c r="CT240" i="1"/>
  <c r="BN240" i="1"/>
  <c r="DR239" i="1"/>
  <c r="DL241" i="1" l="1"/>
  <c r="DD241" i="1"/>
  <c r="CV241" i="1"/>
  <c r="CN241" i="1"/>
  <c r="CF241" i="1"/>
  <c r="BX241" i="1"/>
  <c r="BP241" i="1"/>
  <c r="BH241" i="1"/>
  <c r="AZ241" i="1"/>
  <c r="AR241" i="1"/>
  <c r="AJ241" i="1"/>
  <c r="AB241" i="1"/>
  <c r="T241" i="1"/>
  <c r="D242" i="1"/>
  <c r="DJ241" i="1"/>
  <c r="DB241" i="1"/>
  <c r="CT241" i="1"/>
  <c r="CL241" i="1"/>
  <c r="CD241" i="1"/>
  <c r="BV241" i="1"/>
  <c r="BN241" i="1"/>
  <c r="BF241" i="1"/>
  <c r="AX241" i="1"/>
  <c r="AP241" i="1"/>
  <c r="AH241" i="1"/>
  <c r="Z241" i="1"/>
  <c r="R241" i="1"/>
  <c r="DP241" i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CX241" i="1"/>
  <c r="BR241" i="1"/>
  <c r="AL241" i="1"/>
  <c r="CP241" i="1"/>
  <c r="BJ241" i="1"/>
  <c r="AD241" i="1"/>
  <c r="DN241" i="1"/>
  <c r="CH241" i="1"/>
  <c r="BB241" i="1"/>
  <c r="V241" i="1"/>
  <c r="DF241" i="1"/>
  <c r="BZ241" i="1"/>
  <c r="AT241" i="1"/>
  <c r="DR240" i="1"/>
  <c r="DP242" i="1" l="1"/>
  <c r="DH242" i="1"/>
  <c r="CZ242" i="1"/>
  <c r="CR242" i="1"/>
  <c r="CJ242" i="1"/>
  <c r="CB242" i="1"/>
  <c r="BT242" i="1"/>
  <c r="BL242" i="1"/>
  <c r="BD242" i="1"/>
  <c r="AV242" i="1"/>
  <c r="AN242" i="1"/>
  <c r="AF242" i="1"/>
  <c r="X242" i="1"/>
  <c r="P242" i="1"/>
  <c r="DN242" i="1"/>
  <c r="DF242" i="1"/>
  <c r="CX242" i="1"/>
  <c r="CP242" i="1"/>
  <c r="CH242" i="1"/>
  <c r="BZ242" i="1"/>
  <c r="BR242" i="1"/>
  <c r="BJ242" i="1"/>
  <c r="BB242" i="1"/>
  <c r="AT242" i="1"/>
  <c r="AL242" i="1"/>
  <c r="AD242" i="1"/>
  <c r="V242" i="1"/>
  <c r="DL242" i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DB242" i="1"/>
  <c r="BV242" i="1"/>
  <c r="AP242" i="1"/>
  <c r="D243" i="1"/>
  <c r="CT242" i="1"/>
  <c r="BN242" i="1"/>
  <c r="AH242" i="1"/>
  <c r="CL242" i="1"/>
  <c r="BF242" i="1"/>
  <c r="Z242" i="1"/>
  <c r="CD242" i="1"/>
  <c r="AX242" i="1"/>
  <c r="R242" i="1"/>
  <c r="DJ242" i="1"/>
  <c r="DR241" i="1"/>
  <c r="DL243" i="1" l="1"/>
  <c r="DD243" i="1"/>
  <c r="CV243" i="1"/>
  <c r="CN243" i="1"/>
  <c r="CF243" i="1"/>
  <c r="BX243" i="1"/>
  <c r="BP243" i="1"/>
  <c r="BH243" i="1"/>
  <c r="AZ243" i="1"/>
  <c r="AR243" i="1"/>
  <c r="AJ243" i="1"/>
  <c r="AB243" i="1"/>
  <c r="T243" i="1"/>
  <c r="D244" i="1"/>
  <c r="DJ243" i="1"/>
  <c r="DB243" i="1"/>
  <c r="CT243" i="1"/>
  <c r="CL243" i="1"/>
  <c r="CD243" i="1"/>
  <c r="BV243" i="1"/>
  <c r="BN243" i="1"/>
  <c r="BF243" i="1"/>
  <c r="AX243" i="1"/>
  <c r="AP243" i="1"/>
  <c r="AH243" i="1"/>
  <c r="Z243" i="1"/>
  <c r="R243" i="1"/>
  <c r="DP243" i="1"/>
  <c r="DH243" i="1"/>
  <c r="CZ243" i="1"/>
  <c r="CR243" i="1"/>
  <c r="CJ243" i="1"/>
  <c r="CB243" i="1"/>
  <c r="BT243" i="1"/>
  <c r="BL243" i="1"/>
  <c r="BD243" i="1"/>
  <c r="AV243" i="1"/>
  <c r="AN243" i="1"/>
  <c r="AF243" i="1"/>
  <c r="X243" i="1"/>
  <c r="P243" i="1"/>
  <c r="DN243" i="1"/>
  <c r="CH243" i="1"/>
  <c r="BB243" i="1"/>
  <c r="V243" i="1"/>
  <c r="DF243" i="1"/>
  <c r="BZ243" i="1"/>
  <c r="AT243" i="1"/>
  <c r="CX243" i="1"/>
  <c r="BR243" i="1"/>
  <c r="AL243" i="1"/>
  <c r="BJ243" i="1"/>
  <c r="AD243" i="1"/>
  <c r="CP243" i="1"/>
  <c r="DR242" i="1"/>
  <c r="D267" i="1" l="1"/>
  <c r="DP244" i="1"/>
  <c r="DH244" i="1"/>
  <c r="CZ244" i="1"/>
  <c r="CR244" i="1"/>
  <c r="CJ244" i="1"/>
  <c r="CB244" i="1"/>
  <c r="BT244" i="1"/>
  <c r="BL244" i="1"/>
  <c r="BD244" i="1"/>
  <c r="AV244" i="1"/>
  <c r="AN244" i="1"/>
  <c r="AF244" i="1"/>
  <c r="X244" i="1"/>
  <c r="P244" i="1"/>
  <c r="DN244" i="1"/>
  <c r="DF244" i="1"/>
  <c r="CX244" i="1"/>
  <c r="CP244" i="1"/>
  <c r="CH244" i="1"/>
  <c r="BZ244" i="1"/>
  <c r="BR244" i="1"/>
  <c r="BJ244" i="1"/>
  <c r="BB244" i="1"/>
  <c r="AT244" i="1"/>
  <c r="AL244" i="1"/>
  <c r="AD244" i="1"/>
  <c r="V244" i="1"/>
  <c r="DL244" i="1"/>
  <c r="DD244" i="1"/>
  <c r="CV244" i="1"/>
  <c r="CN244" i="1"/>
  <c r="CF244" i="1"/>
  <c r="BX244" i="1"/>
  <c r="BP244" i="1"/>
  <c r="BH244" i="1"/>
  <c r="AZ244" i="1"/>
  <c r="AR244" i="1"/>
  <c r="AJ244" i="1"/>
  <c r="AB244" i="1"/>
  <c r="T244" i="1"/>
  <c r="CL244" i="1"/>
  <c r="BF244" i="1"/>
  <c r="Z244" i="1"/>
  <c r="DJ244" i="1"/>
  <c r="CD244" i="1"/>
  <c r="AX244" i="1"/>
  <c r="R244" i="1"/>
  <c r="DB244" i="1"/>
  <c r="BV244" i="1"/>
  <c r="AP244" i="1"/>
  <c r="AH244" i="1"/>
  <c r="CT244" i="1"/>
  <c r="BN244" i="1"/>
  <c r="DR243" i="1"/>
  <c r="DR244" i="1" l="1"/>
  <c r="DL267" i="1"/>
  <c r="DD267" i="1"/>
  <c r="CV267" i="1"/>
  <c r="CN267" i="1"/>
  <c r="CF267" i="1"/>
  <c r="BX267" i="1"/>
  <c r="BP267" i="1"/>
  <c r="BH267" i="1"/>
  <c r="AZ267" i="1"/>
  <c r="AR267" i="1"/>
  <c r="AJ267" i="1"/>
  <c r="AB267" i="1"/>
  <c r="T267" i="1"/>
  <c r="DP267" i="1"/>
  <c r="DH267" i="1"/>
  <c r="CZ267" i="1"/>
  <c r="CR267" i="1"/>
  <c r="CJ267" i="1"/>
  <c r="CB267" i="1"/>
  <c r="BT267" i="1"/>
  <c r="BL267" i="1"/>
  <c r="BD267" i="1"/>
  <c r="AV267" i="1"/>
  <c r="AN267" i="1"/>
  <c r="AF267" i="1"/>
  <c r="X267" i="1"/>
  <c r="P267" i="1"/>
  <c r="DF267" i="1"/>
  <c r="CP267" i="1"/>
  <c r="BZ267" i="1"/>
  <c r="BJ267" i="1"/>
  <c r="AT267" i="1"/>
  <c r="AD267" i="1"/>
  <c r="DB267" i="1"/>
  <c r="CL267" i="1"/>
  <c r="BV267" i="1"/>
  <c r="BF267" i="1"/>
  <c r="AP267" i="1"/>
  <c r="Z267" i="1"/>
  <c r="DN267" i="1"/>
  <c r="CX267" i="1"/>
  <c r="CH267" i="1"/>
  <c r="BR267" i="1"/>
  <c r="BB267" i="1"/>
  <c r="AL267" i="1"/>
  <c r="V267" i="1"/>
  <c r="CT267" i="1"/>
  <c r="AH267" i="1"/>
  <c r="D268" i="1"/>
  <c r="CD267" i="1"/>
  <c r="R267" i="1"/>
  <c r="BN267" i="1"/>
  <c r="DJ267" i="1"/>
  <c r="AX267" i="1"/>
  <c r="DR267" i="1" l="1"/>
  <c r="DP268" i="1"/>
  <c r="DH268" i="1"/>
  <c r="CZ268" i="1"/>
  <c r="CR268" i="1"/>
  <c r="CJ268" i="1"/>
  <c r="CB268" i="1"/>
  <c r="BT268" i="1"/>
  <c r="BL268" i="1"/>
  <c r="BD268" i="1"/>
  <c r="AV268" i="1"/>
  <c r="AN268" i="1"/>
  <c r="AF268" i="1"/>
  <c r="X268" i="1"/>
  <c r="P268" i="1"/>
  <c r="DL268" i="1"/>
  <c r="DD268" i="1"/>
  <c r="CV268" i="1"/>
  <c r="CN268" i="1"/>
  <c r="CF268" i="1"/>
  <c r="BX268" i="1"/>
  <c r="BP268" i="1"/>
  <c r="BH268" i="1"/>
  <c r="AZ268" i="1"/>
  <c r="AR268" i="1"/>
  <c r="AJ268" i="1"/>
  <c r="AB268" i="1"/>
  <c r="T268" i="1"/>
  <c r="DB268" i="1"/>
  <c r="CL268" i="1"/>
  <c r="BV268" i="1"/>
  <c r="BF268" i="1"/>
  <c r="AP268" i="1"/>
  <c r="Z268" i="1"/>
  <c r="DN268" i="1"/>
  <c r="CX268" i="1"/>
  <c r="CH268" i="1"/>
  <c r="BR268" i="1"/>
  <c r="BB268" i="1"/>
  <c r="AL268" i="1"/>
  <c r="V268" i="1"/>
  <c r="DJ268" i="1"/>
  <c r="CT268" i="1"/>
  <c r="CD268" i="1"/>
  <c r="BN268" i="1"/>
  <c r="AX268" i="1"/>
  <c r="AH268" i="1"/>
  <c r="R268" i="1"/>
  <c r="CP268" i="1"/>
  <c r="AD268" i="1"/>
  <c r="BZ268" i="1"/>
  <c r="BJ268" i="1"/>
  <c r="DF268" i="1"/>
  <c r="D245" i="1"/>
  <c r="AT268" i="1"/>
  <c r="DR268" i="1" l="1"/>
  <c r="DL245" i="1"/>
  <c r="DL231" i="1" s="1"/>
  <c r="DD245" i="1"/>
  <c r="DD231" i="1" s="1"/>
  <c r="CV245" i="1"/>
  <c r="CV231" i="1" s="1"/>
  <c r="CN245" i="1"/>
  <c r="CN231" i="1" s="1"/>
  <c r="CF245" i="1"/>
  <c r="CF231" i="1" s="1"/>
  <c r="BX245" i="1"/>
  <c r="BX231" i="1" s="1"/>
  <c r="BP245" i="1"/>
  <c r="BP231" i="1" s="1"/>
  <c r="BH245" i="1"/>
  <c r="BH231" i="1" s="1"/>
  <c r="AZ245" i="1"/>
  <c r="AZ231" i="1" s="1"/>
  <c r="AR245" i="1"/>
  <c r="AR231" i="1" s="1"/>
  <c r="AJ245" i="1"/>
  <c r="AJ231" i="1" s="1"/>
  <c r="AB245" i="1"/>
  <c r="AB231" i="1" s="1"/>
  <c r="T245" i="1"/>
  <c r="T231" i="1" s="1"/>
  <c r="D246" i="1"/>
  <c r="D247" i="1" s="1"/>
  <c r="DJ245" i="1"/>
  <c r="DJ231" i="1" s="1"/>
  <c r="DB245" i="1"/>
  <c r="DB231" i="1" s="1"/>
  <c r="CT245" i="1"/>
  <c r="CT231" i="1" s="1"/>
  <c r="CL245" i="1"/>
  <c r="CL231" i="1" s="1"/>
  <c r="CD245" i="1"/>
  <c r="CD231" i="1" s="1"/>
  <c r="BV245" i="1"/>
  <c r="BV231" i="1" s="1"/>
  <c r="BN245" i="1"/>
  <c r="BN231" i="1" s="1"/>
  <c r="BF245" i="1"/>
  <c r="BF231" i="1" s="1"/>
  <c r="AX245" i="1"/>
  <c r="AX231" i="1" s="1"/>
  <c r="AP245" i="1"/>
  <c r="AP231" i="1" s="1"/>
  <c r="AH245" i="1"/>
  <c r="AH231" i="1" s="1"/>
  <c r="Z245" i="1"/>
  <c r="Z231" i="1" s="1"/>
  <c r="R245" i="1"/>
  <c r="R231" i="1" s="1"/>
  <c r="DP245" i="1"/>
  <c r="DP231" i="1" s="1"/>
  <c r="DH245" i="1"/>
  <c r="DH231" i="1" s="1"/>
  <c r="CZ245" i="1"/>
  <c r="CZ231" i="1" s="1"/>
  <c r="CR245" i="1"/>
  <c r="CR231" i="1" s="1"/>
  <c r="CJ245" i="1"/>
  <c r="CJ231" i="1" s="1"/>
  <c r="CB245" i="1"/>
  <c r="CB231" i="1" s="1"/>
  <c r="BT245" i="1"/>
  <c r="BT231" i="1" s="1"/>
  <c r="BL245" i="1"/>
  <c r="BL231" i="1" s="1"/>
  <c r="BD245" i="1"/>
  <c r="BD231" i="1" s="1"/>
  <c r="AV245" i="1"/>
  <c r="AV231" i="1" s="1"/>
  <c r="AN245" i="1"/>
  <c r="AN231" i="1" s="1"/>
  <c r="AF245" i="1"/>
  <c r="AF231" i="1" s="1"/>
  <c r="X245" i="1"/>
  <c r="X231" i="1" s="1"/>
  <c r="P245" i="1"/>
  <c r="CX245" i="1"/>
  <c r="CX231" i="1" s="1"/>
  <c r="BR245" i="1"/>
  <c r="BR231" i="1" s="1"/>
  <c r="AL245" i="1"/>
  <c r="AL231" i="1" s="1"/>
  <c r="CP245" i="1"/>
  <c r="CP231" i="1" s="1"/>
  <c r="BJ245" i="1"/>
  <c r="BJ231" i="1" s="1"/>
  <c r="AD245" i="1"/>
  <c r="AD231" i="1" s="1"/>
  <c r="DN245" i="1"/>
  <c r="DN231" i="1" s="1"/>
  <c r="CH245" i="1"/>
  <c r="CH231" i="1" s="1"/>
  <c r="BB245" i="1"/>
  <c r="BB231" i="1" s="1"/>
  <c r="V245" i="1"/>
  <c r="V231" i="1" s="1"/>
  <c r="DF245" i="1"/>
  <c r="DF231" i="1" s="1"/>
  <c r="BZ245" i="1"/>
  <c r="BZ231" i="1" s="1"/>
  <c r="AT245" i="1"/>
  <c r="AT231" i="1" s="1"/>
  <c r="DN247" i="1" l="1"/>
  <c r="DF247" i="1"/>
  <c r="CX247" i="1"/>
  <c r="CP247" i="1"/>
  <c r="CH247" i="1"/>
  <c r="BZ247" i="1"/>
  <c r="BR247" i="1"/>
  <c r="BJ247" i="1"/>
  <c r="BB247" i="1"/>
  <c r="AT247" i="1"/>
  <c r="AL247" i="1"/>
  <c r="AD247" i="1"/>
  <c r="V247" i="1"/>
  <c r="DL247" i="1"/>
  <c r="DD247" i="1"/>
  <c r="CV247" i="1"/>
  <c r="CN247" i="1"/>
  <c r="CF247" i="1"/>
  <c r="BX247" i="1"/>
  <c r="BP247" i="1"/>
  <c r="BH247" i="1"/>
  <c r="AZ247" i="1"/>
  <c r="AR247" i="1"/>
  <c r="AJ247" i="1"/>
  <c r="AB247" i="1"/>
  <c r="T247" i="1"/>
  <c r="D248" i="1"/>
  <c r="DJ247" i="1"/>
  <c r="DB247" i="1"/>
  <c r="CT247" i="1"/>
  <c r="CL247" i="1"/>
  <c r="CD247" i="1"/>
  <c r="BV247" i="1"/>
  <c r="BN247" i="1"/>
  <c r="BF247" i="1"/>
  <c r="AX247" i="1"/>
  <c r="AP247" i="1"/>
  <c r="AH247" i="1"/>
  <c r="Z247" i="1"/>
  <c r="R247" i="1"/>
  <c r="CR247" i="1"/>
  <c r="BL247" i="1"/>
  <c r="AF247" i="1"/>
  <c r="DP247" i="1"/>
  <c r="CJ247" i="1"/>
  <c r="BD247" i="1"/>
  <c r="X247" i="1"/>
  <c r="DH247" i="1"/>
  <c r="CB247" i="1"/>
  <c r="AV247" i="1"/>
  <c r="P247" i="1"/>
  <c r="CZ247" i="1"/>
  <c r="BT247" i="1"/>
  <c r="AN247" i="1"/>
  <c r="DR245" i="1"/>
  <c r="DR231" i="1" s="1"/>
  <c r="P231" i="1"/>
  <c r="DR247" i="1" l="1"/>
  <c r="D249" i="1"/>
  <c r="DJ248" i="1"/>
  <c r="DB248" i="1"/>
  <c r="CT248" i="1"/>
  <c r="CL248" i="1"/>
  <c r="CD248" i="1"/>
  <c r="BV248" i="1"/>
  <c r="BN248" i="1"/>
  <c r="BF248" i="1"/>
  <c r="AX248" i="1"/>
  <c r="AP248" i="1"/>
  <c r="AH248" i="1"/>
  <c r="Z248" i="1"/>
  <c r="R248" i="1"/>
  <c r="DP248" i="1"/>
  <c r="DH248" i="1"/>
  <c r="CZ248" i="1"/>
  <c r="CR248" i="1"/>
  <c r="CJ248" i="1"/>
  <c r="CB248" i="1"/>
  <c r="BT248" i="1"/>
  <c r="BL248" i="1"/>
  <c r="BD248" i="1"/>
  <c r="AV248" i="1"/>
  <c r="AN248" i="1"/>
  <c r="AF248" i="1"/>
  <c r="X248" i="1"/>
  <c r="P248" i="1"/>
  <c r="DN248" i="1"/>
  <c r="DF248" i="1"/>
  <c r="CX248" i="1"/>
  <c r="CP248" i="1"/>
  <c r="CH248" i="1"/>
  <c r="BZ248" i="1"/>
  <c r="BR248" i="1"/>
  <c r="BJ248" i="1"/>
  <c r="BB248" i="1"/>
  <c r="AT248" i="1"/>
  <c r="AL248" i="1"/>
  <c r="AD248" i="1"/>
  <c r="V248" i="1"/>
  <c r="CN248" i="1"/>
  <c r="BH248" i="1"/>
  <c r="AB248" i="1"/>
  <c r="DL248" i="1"/>
  <c r="CF248" i="1"/>
  <c r="AZ248" i="1"/>
  <c r="T248" i="1"/>
  <c r="DD248" i="1"/>
  <c r="BX248" i="1"/>
  <c r="AR248" i="1"/>
  <c r="AJ248" i="1"/>
  <c r="CV248" i="1"/>
  <c r="BP248" i="1"/>
  <c r="DP249" i="1" l="1"/>
  <c r="DH249" i="1"/>
  <c r="CZ249" i="1"/>
  <c r="CR249" i="1"/>
  <c r="CJ249" i="1"/>
  <c r="CB249" i="1"/>
  <c r="BT249" i="1"/>
  <c r="BL249" i="1"/>
  <c r="BD249" i="1"/>
  <c r="AV249" i="1"/>
  <c r="AN249" i="1"/>
  <c r="DL249" i="1"/>
  <c r="DD249" i="1"/>
  <c r="CV249" i="1"/>
  <c r="DB249" i="1"/>
  <c r="CN249" i="1"/>
  <c r="CD249" i="1"/>
  <c r="BR249" i="1"/>
  <c r="BH249" i="1"/>
  <c r="AX249" i="1"/>
  <c r="AL249" i="1"/>
  <c r="AD249" i="1"/>
  <c r="V249" i="1"/>
  <c r="DN249" i="1"/>
  <c r="CX249" i="1"/>
  <c r="CL249" i="1"/>
  <c r="BZ249" i="1"/>
  <c r="BP249" i="1"/>
  <c r="BF249" i="1"/>
  <c r="AT249" i="1"/>
  <c r="AJ249" i="1"/>
  <c r="AB249" i="1"/>
  <c r="T249" i="1"/>
  <c r="D250" i="1"/>
  <c r="DJ249" i="1"/>
  <c r="CT249" i="1"/>
  <c r="CH249" i="1"/>
  <c r="BX249" i="1"/>
  <c r="BN249" i="1"/>
  <c r="BB249" i="1"/>
  <c r="AR249" i="1"/>
  <c r="AH249" i="1"/>
  <c r="Z249" i="1"/>
  <c r="R249" i="1"/>
  <c r="BV249" i="1"/>
  <c r="AF249" i="1"/>
  <c r="DF249" i="1"/>
  <c r="BJ249" i="1"/>
  <c r="X249" i="1"/>
  <c r="CP249" i="1"/>
  <c r="AZ249" i="1"/>
  <c r="P249" i="1"/>
  <c r="CF249" i="1"/>
  <c r="AP249" i="1"/>
  <c r="DR248" i="1"/>
  <c r="DR249" i="1" l="1"/>
  <c r="DL250" i="1"/>
  <c r="DD250" i="1"/>
  <c r="CV250" i="1"/>
  <c r="CN250" i="1"/>
  <c r="CF250" i="1"/>
  <c r="BX250" i="1"/>
  <c r="BP250" i="1"/>
  <c r="BH250" i="1"/>
  <c r="AZ250" i="1"/>
  <c r="AR250" i="1"/>
  <c r="AJ250" i="1"/>
  <c r="AB250" i="1"/>
  <c r="T250" i="1"/>
  <c r="D251" i="1"/>
  <c r="DJ250" i="1"/>
  <c r="DB250" i="1"/>
  <c r="CT250" i="1"/>
  <c r="CL250" i="1"/>
  <c r="CD250" i="1"/>
  <c r="BV250" i="1"/>
  <c r="BN250" i="1"/>
  <c r="BF250" i="1"/>
  <c r="AX250" i="1"/>
  <c r="DP250" i="1"/>
  <c r="DH250" i="1"/>
  <c r="CZ250" i="1"/>
  <c r="CR250" i="1"/>
  <c r="CJ250" i="1"/>
  <c r="CB250" i="1"/>
  <c r="BT250" i="1"/>
  <c r="BL250" i="1"/>
  <c r="BD250" i="1"/>
  <c r="AV250" i="1"/>
  <c r="AN250" i="1"/>
  <c r="AF250" i="1"/>
  <c r="X250" i="1"/>
  <c r="P250" i="1"/>
  <c r="CP250" i="1"/>
  <c r="BJ250" i="1"/>
  <c r="AL250" i="1"/>
  <c r="V250" i="1"/>
  <c r="DN250" i="1"/>
  <c r="CH250" i="1"/>
  <c r="BB250" i="1"/>
  <c r="AH250" i="1"/>
  <c r="R250" i="1"/>
  <c r="DF250" i="1"/>
  <c r="BZ250" i="1"/>
  <c r="AT250" i="1"/>
  <c r="AD250" i="1"/>
  <c r="BR250" i="1"/>
  <c r="AP250" i="1"/>
  <c r="Z250" i="1"/>
  <c r="CX250" i="1"/>
  <c r="DP251" i="1" l="1"/>
  <c r="DP246" i="1" s="1"/>
  <c r="DH251" i="1"/>
  <c r="DH246" i="1" s="1"/>
  <c r="CZ251" i="1"/>
  <c r="CZ246" i="1" s="1"/>
  <c r="CR251" i="1"/>
  <c r="CR246" i="1" s="1"/>
  <c r="CJ251" i="1"/>
  <c r="CJ246" i="1" s="1"/>
  <c r="CB251" i="1"/>
  <c r="CB246" i="1" s="1"/>
  <c r="BT251" i="1"/>
  <c r="BT246" i="1" s="1"/>
  <c r="BL251" i="1"/>
  <c r="BL246" i="1" s="1"/>
  <c r="BD251" i="1"/>
  <c r="BD246" i="1" s="1"/>
  <c r="AV251" i="1"/>
  <c r="AV246" i="1" s="1"/>
  <c r="AN251" i="1"/>
  <c r="AN246" i="1" s="1"/>
  <c r="AF251" i="1"/>
  <c r="AF246" i="1" s="1"/>
  <c r="X251" i="1"/>
  <c r="X246" i="1" s="1"/>
  <c r="DL251" i="1"/>
  <c r="DL246" i="1" s="1"/>
  <c r="DD251" i="1"/>
  <c r="DD246" i="1" s="1"/>
  <c r="CV251" i="1"/>
  <c r="CV246" i="1" s="1"/>
  <c r="CN251" i="1"/>
  <c r="CN246" i="1" s="1"/>
  <c r="CF251" i="1"/>
  <c r="CF246" i="1" s="1"/>
  <c r="BX251" i="1"/>
  <c r="BX246" i="1" s="1"/>
  <c r="BP251" i="1"/>
  <c r="BP246" i="1" s="1"/>
  <c r="BH251" i="1"/>
  <c r="BH246" i="1" s="1"/>
  <c r="AZ251" i="1"/>
  <c r="AZ246" i="1" s="1"/>
  <c r="AR251" i="1"/>
  <c r="AR246" i="1" s="1"/>
  <c r="AJ251" i="1"/>
  <c r="AJ246" i="1" s="1"/>
  <c r="AB251" i="1"/>
  <c r="AB246" i="1" s="1"/>
  <c r="DB251" i="1"/>
  <c r="DB246" i="1" s="1"/>
  <c r="CL251" i="1"/>
  <c r="CL246" i="1" s="1"/>
  <c r="BV251" i="1"/>
  <c r="BV246" i="1" s="1"/>
  <c r="BF251" i="1"/>
  <c r="BF246" i="1" s="1"/>
  <c r="AP251" i="1"/>
  <c r="AP246" i="1" s="1"/>
  <c r="Z251" i="1"/>
  <c r="Z246" i="1" s="1"/>
  <c r="P251" i="1"/>
  <c r="DN251" i="1"/>
  <c r="DN246" i="1" s="1"/>
  <c r="CX251" i="1"/>
  <c r="CX246" i="1" s="1"/>
  <c r="CH251" i="1"/>
  <c r="CH246" i="1" s="1"/>
  <c r="BR251" i="1"/>
  <c r="BR246" i="1" s="1"/>
  <c r="BB251" i="1"/>
  <c r="BB246" i="1" s="1"/>
  <c r="AL251" i="1"/>
  <c r="AL246" i="1" s="1"/>
  <c r="V251" i="1"/>
  <c r="V246" i="1" s="1"/>
  <c r="D252" i="1"/>
  <c r="D253" i="1" s="1"/>
  <c r="DJ251" i="1"/>
  <c r="DJ246" i="1" s="1"/>
  <c r="CT251" i="1"/>
  <c r="CT246" i="1" s="1"/>
  <c r="CD251" i="1"/>
  <c r="CD246" i="1" s="1"/>
  <c r="BN251" i="1"/>
  <c r="BN246" i="1" s="1"/>
  <c r="AX251" i="1"/>
  <c r="AX246" i="1" s="1"/>
  <c r="AH251" i="1"/>
  <c r="AH246" i="1" s="1"/>
  <c r="T251" i="1"/>
  <c r="T246" i="1" s="1"/>
  <c r="DF251" i="1"/>
  <c r="DF246" i="1" s="1"/>
  <c r="AT251" i="1"/>
  <c r="AT246" i="1" s="1"/>
  <c r="CP251" i="1"/>
  <c r="CP246" i="1" s="1"/>
  <c r="AD251" i="1"/>
  <c r="AD246" i="1" s="1"/>
  <c r="BZ251" i="1"/>
  <c r="BZ246" i="1" s="1"/>
  <c r="R251" i="1"/>
  <c r="R246" i="1" s="1"/>
  <c r="BJ251" i="1"/>
  <c r="BJ246" i="1" s="1"/>
  <c r="DR250" i="1"/>
  <c r="P246" i="1"/>
  <c r="D254" i="1" l="1"/>
  <c r="DJ253" i="1"/>
  <c r="DB253" i="1"/>
  <c r="CT253" i="1"/>
  <c r="CL253" i="1"/>
  <c r="CD253" i="1"/>
  <c r="BV253" i="1"/>
  <c r="BN253" i="1"/>
  <c r="BF253" i="1"/>
  <c r="AX253" i="1"/>
  <c r="AP253" i="1"/>
  <c r="AH253" i="1"/>
  <c r="Z253" i="1"/>
  <c r="R253" i="1"/>
  <c r="DN253" i="1"/>
  <c r="DF253" i="1"/>
  <c r="CX253" i="1"/>
  <c r="CP253" i="1"/>
  <c r="CH253" i="1"/>
  <c r="BZ253" i="1"/>
  <c r="BR253" i="1"/>
  <c r="BJ253" i="1"/>
  <c r="BB253" i="1"/>
  <c r="AT253" i="1"/>
  <c r="AL253" i="1"/>
  <c r="AD253" i="1"/>
  <c r="V253" i="1"/>
  <c r="DP253" i="1"/>
  <c r="CZ253" i="1"/>
  <c r="CJ253" i="1"/>
  <c r="BT253" i="1"/>
  <c r="BD253" i="1"/>
  <c r="AN253" i="1"/>
  <c r="X253" i="1"/>
  <c r="DL253" i="1"/>
  <c r="CV253" i="1"/>
  <c r="CF253" i="1"/>
  <c r="BP253" i="1"/>
  <c r="AZ253" i="1"/>
  <c r="AJ253" i="1"/>
  <c r="T253" i="1"/>
  <c r="DH253" i="1"/>
  <c r="CR253" i="1"/>
  <c r="CB253" i="1"/>
  <c r="BL253" i="1"/>
  <c r="AV253" i="1"/>
  <c r="AF253" i="1"/>
  <c r="P253" i="1"/>
  <c r="CN253" i="1"/>
  <c r="AB253" i="1"/>
  <c r="BX253" i="1"/>
  <c r="BH253" i="1"/>
  <c r="DD253" i="1"/>
  <c r="AR253" i="1"/>
  <c r="DR251" i="1"/>
  <c r="DR246" i="1" s="1"/>
  <c r="DN254" i="1" l="1"/>
  <c r="DF254" i="1"/>
  <c r="CX254" i="1"/>
  <c r="CP254" i="1"/>
  <c r="CH254" i="1"/>
  <c r="BZ254" i="1"/>
  <c r="BR254" i="1"/>
  <c r="BJ254" i="1"/>
  <c r="BB254" i="1"/>
  <c r="AT254" i="1"/>
  <c r="AL254" i="1"/>
  <c r="AD254" i="1"/>
  <c r="V254" i="1"/>
  <c r="D255" i="1"/>
  <c r="DJ254" i="1"/>
  <c r="DB254" i="1"/>
  <c r="CT254" i="1"/>
  <c r="CL254" i="1"/>
  <c r="CD254" i="1"/>
  <c r="BV254" i="1"/>
  <c r="BN254" i="1"/>
  <c r="BF254" i="1"/>
  <c r="AX254" i="1"/>
  <c r="AP254" i="1"/>
  <c r="AH254" i="1"/>
  <c r="Z254" i="1"/>
  <c r="R254" i="1"/>
  <c r="DH254" i="1"/>
  <c r="CR254" i="1"/>
  <c r="CB254" i="1"/>
  <c r="BL254" i="1"/>
  <c r="AV254" i="1"/>
  <c r="AF254" i="1"/>
  <c r="P254" i="1"/>
  <c r="DD254" i="1"/>
  <c r="CN254" i="1"/>
  <c r="BX254" i="1"/>
  <c r="BH254" i="1"/>
  <c r="AR254" i="1"/>
  <c r="AB254" i="1"/>
  <c r="DP254" i="1"/>
  <c r="CZ254" i="1"/>
  <c r="CJ254" i="1"/>
  <c r="BT254" i="1"/>
  <c r="BD254" i="1"/>
  <c r="AN254" i="1"/>
  <c r="X254" i="1"/>
  <c r="CV254" i="1"/>
  <c r="AJ254" i="1"/>
  <c r="CF254" i="1"/>
  <c r="T254" i="1"/>
  <c r="BP254" i="1"/>
  <c r="DL254" i="1"/>
  <c r="AZ254" i="1"/>
  <c r="DR253" i="1"/>
  <c r="DR254" i="1" l="1"/>
  <c r="D256" i="1"/>
  <c r="DJ255" i="1"/>
  <c r="DB255" i="1"/>
  <c r="CT255" i="1"/>
  <c r="CL255" i="1"/>
  <c r="CD255" i="1"/>
  <c r="BV255" i="1"/>
  <c r="BN255" i="1"/>
  <c r="BF255" i="1"/>
  <c r="AX255" i="1"/>
  <c r="AP255" i="1"/>
  <c r="AH255" i="1"/>
  <c r="Z255" i="1"/>
  <c r="R255" i="1"/>
  <c r="DN255" i="1"/>
  <c r="DF255" i="1"/>
  <c r="CX255" i="1"/>
  <c r="CP255" i="1"/>
  <c r="CH255" i="1"/>
  <c r="BZ255" i="1"/>
  <c r="BR255" i="1"/>
  <c r="BJ255" i="1"/>
  <c r="BB255" i="1"/>
  <c r="AT255" i="1"/>
  <c r="AL255" i="1"/>
  <c r="AD255" i="1"/>
  <c r="V255" i="1"/>
  <c r="DP255" i="1"/>
  <c r="CZ255" i="1"/>
  <c r="CJ255" i="1"/>
  <c r="BT255" i="1"/>
  <c r="BD255" i="1"/>
  <c r="AN255" i="1"/>
  <c r="X255" i="1"/>
  <c r="DL255" i="1"/>
  <c r="CV255" i="1"/>
  <c r="CF255" i="1"/>
  <c r="BP255" i="1"/>
  <c r="AZ255" i="1"/>
  <c r="AJ255" i="1"/>
  <c r="T255" i="1"/>
  <c r="DH255" i="1"/>
  <c r="CR255" i="1"/>
  <c r="CB255" i="1"/>
  <c r="BL255" i="1"/>
  <c r="AV255" i="1"/>
  <c r="AF255" i="1"/>
  <c r="P255" i="1"/>
  <c r="CN255" i="1"/>
  <c r="AB255" i="1"/>
  <c r="BX255" i="1"/>
  <c r="BH255" i="1"/>
  <c r="DD255" i="1"/>
  <c r="AR255" i="1"/>
  <c r="DN256" i="1" l="1"/>
  <c r="DF256" i="1"/>
  <c r="CX256" i="1"/>
  <c r="CP256" i="1"/>
  <c r="CH256" i="1"/>
  <c r="BZ256" i="1"/>
  <c r="BR256" i="1"/>
  <c r="BJ256" i="1"/>
  <c r="BB256" i="1"/>
  <c r="AT256" i="1"/>
  <c r="AL256" i="1"/>
  <c r="AD256" i="1"/>
  <c r="V256" i="1"/>
  <c r="D257" i="1"/>
  <c r="DJ256" i="1"/>
  <c r="DB256" i="1"/>
  <c r="CT256" i="1"/>
  <c r="CL256" i="1"/>
  <c r="CD256" i="1"/>
  <c r="BV256" i="1"/>
  <c r="BN256" i="1"/>
  <c r="BF256" i="1"/>
  <c r="AX256" i="1"/>
  <c r="AP256" i="1"/>
  <c r="AH256" i="1"/>
  <c r="Z256" i="1"/>
  <c r="R256" i="1"/>
  <c r="DH256" i="1"/>
  <c r="CR256" i="1"/>
  <c r="CB256" i="1"/>
  <c r="BL256" i="1"/>
  <c r="AV256" i="1"/>
  <c r="AF256" i="1"/>
  <c r="P256" i="1"/>
  <c r="DD256" i="1"/>
  <c r="CN256" i="1"/>
  <c r="BX256" i="1"/>
  <c r="BH256" i="1"/>
  <c r="AR256" i="1"/>
  <c r="AB256" i="1"/>
  <c r="DP256" i="1"/>
  <c r="CZ256" i="1"/>
  <c r="CJ256" i="1"/>
  <c r="BT256" i="1"/>
  <c r="BD256" i="1"/>
  <c r="AN256" i="1"/>
  <c r="X256" i="1"/>
  <c r="CV256" i="1"/>
  <c r="AJ256" i="1"/>
  <c r="CF256" i="1"/>
  <c r="T256" i="1"/>
  <c r="BP256" i="1"/>
  <c r="DL256" i="1"/>
  <c r="AZ256" i="1"/>
  <c r="DR255" i="1"/>
  <c r="DR256" i="1" l="1"/>
  <c r="D258" i="1"/>
  <c r="DJ257" i="1"/>
  <c r="DB257" i="1"/>
  <c r="CT257" i="1"/>
  <c r="CL257" i="1"/>
  <c r="CD257" i="1"/>
  <c r="BV257" i="1"/>
  <c r="BN257" i="1"/>
  <c r="BF257" i="1"/>
  <c r="AX257" i="1"/>
  <c r="AP257" i="1"/>
  <c r="AH257" i="1"/>
  <c r="Z257" i="1"/>
  <c r="R257" i="1"/>
  <c r="DN257" i="1"/>
  <c r="DF257" i="1"/>
  <c r="CX257" i="1"/>
  <c r="CP257" i="1"/>
  <c r="CH257" i="1"/>
  <c r="BZ257" i="1"/>
  <c r="BR257" i="1"/>
  <c r="BJ257" i="1"/>
  <c r="BB257" i="1"/>
  <c r="AT257" i="1"/>
  <c r="AL257" i="1"/>
  <c r="AD257" i="1"/>
  <c r="V257" i="1"/>
  <c r="DP257" i="1"/>
  <c r="CZ257" i="1"/>
  <c r="CJ257" i="1"/>
  <c r="BT257" i="1"/>
  <c r="BD257" i="1"/>
  <c r="AN257" i="1"/>
  <c r="X257" i="1"/>
  <c r="DL257" i="1"/>
  <c r="CV257" i="1"/>
  <c r="CF257" i="1"/>
  <c r="BP257" i="1"/>
  <c r="AZ257" i="1"/>
  <c r="AJ257" i="1"/>
  <c r="T257" i="1"/>
  <c r="DH257" i="1"/>
  <c r="CR257" i="1"/>
  <c r="CB257" i="1"/>
  <c r="BL257" i="1"/>
  <c r="AV257" i="1"/>
  <c r="AF257" i="1"/>
  <c r="P257" i="1"/>
  <c r="CN257" i="1"/>
  <c r="AB257" i="1"/>
  <c r="BX257" i="1"/>
  <c r="BH257" i="1"/>
  <c r="DD257" i="1"/>
  <c r="AR257" i="1"/>
  <c r="DR257" i="1" l="1"/>
  <c r="DN258" i="1"/>
  <c r="DF258" i="1"/>
  <c r="CX258" i="1"/>
  <c r="CP258" i="1"/>
  <c r="CH258" i="1"/>
  <c r="BZ258" i="1"/>
  <c r="BR258" i="1"/>
  <c r="BJ258" i="1"/>
  <c r="BB258" i="1"/>
  <c r="AT258" i="1"/>
  <c r="AL258" i="1"/>
  <c r="AD258" i="1"/>
  <c r="V258" i="1"/>
  <c r="D259" i="1"/>
  <c r="DJ258" i="1"/>
  <c r="DB258" i="1"/>
  <c r="CT258" i="1"/>
  <c r="CL258" i="1"/>
  <c r="CD258" i="1"/>
  <c r="BV258" i="1"/>
  <c r="BN258" i="1"/>
  <c r="BF258" i="1"/>
  <c r="AX258" i="1"/>
  <c r="AP258" i="1"/>
  <c r="AH258" i="1"/>
  <c r="Z258" i="1"/>
  <c r="R258" i="1"/>
  <c r="DH258" i="1"/>
  <c r="CR258" i="1"/>
  <c r="CB258" i="1"/>
  <c r="BL258" i="1"/>
  <c r="AV258" i="1"/>
  <c r="AF258" i="1"/>
  <c r="P258" i="1"/>
  <c r="DD258" i="1"/>
  <c r="CN258" i="1"/>
  <c r="BX258" i="1"/>
  <c r="BH258" i="1"/>
  <c r="AR258" i="1"/>
  <c r="AB258" i="1"/>
  <c r="DP258" i="1"/>
  <c r="CZ258" i="1"/>
  <c r="CJ258" i="1"/>
  <c r="BT258" i="1"/>
  <c r="BD258" i="1"/>
  <c r="AN258" i="1"/>
  <c r="X258" i="1"/>
  <c r="CV258" i="1"/>
  <c r="AJ258" i="1"/>
  <c r="CF258" i="1"/>
  <c r="T258" i="1"/>
  <c r="BP258" i="1"/>
  <c r="AZ258" i="1"/>
  <c r="DL258" i="1"/>
  <c r="DR258" i="1" l="1"/>
  <c r="D260" i="1"/>
  <c r="DJ259" i="1"/>
  <c r="DB259" i="1"/>
  <c r="CT259" i="1"/>
  <c r="CL259" i="1"/>
  <c r="CD259" i="1"/>
  <c r="BV259" i="1"/>
  <c r="BN259" i="1"/>
  <c r="BF259" i="1"/>
  <c r="AX259" i="1"/>
  <c r="AP259" i="1"/>
  <c r="AH259" i="1"/>
  <c r="Z259" i="1"/>
  <c r="R259" i="1"/>
  <c r="DN259" i="1"/>
  <c r="DF259" i="1"/>
  <c r="CX259" i="1"/>
  <c r="CP259" i="1"/>
  <c r="CH259" i="1"/>
  <c r="BZ259" i="1"/>
  <c r="BR259" i="1"/>
  <c r="BJ259" i="1"/>
  <c r="BB259" i="1"/>
  <c r="AT259" i="1"/>
  <c r="AL259" i="1"/>
  <c r="AD259" i="1"/>
  <c r="V259" i="1"/>
  <c r="DL259" i="1"/>
  <c r="CV259" i="1"/>
  <c r="CF259" i="1"/>
  <c r="BP259" i="1"/>
  <c r="AZ259" i="1"/>
  <c r="AJ259" i="1"/>
  <c r="T259" i="1"/>
  <c r="DH259" i="1"/>
  <c r="CR259" i="1"/>
  <c r="CB259" i="1"/>
  <c r="BL259" i="1"/>
  <c r="AV259" i="1"/>
  <c r="AF259" i="1"/>
  <c r="P259" i="1"/>
  <c r="DD259" i="1"/>
  <c r="CN259" i="1"/>
  <c r="BX259" i="1"/>
  <c r="BH259" i="1"/>
  <c r="AR259" i="1"/>
  <c r="AB259" i="1"/>
  <c r="BT259" i="1"/>
  <c r="DP259" i="1"/>
  <c r="BD259" i="1"/>
  <c r="CZ259" i="1"/>
  <c r="AN259" i="1"/>
  <c r="CJ259" i="1"/>
  <c r="X259" i="1"/>
  <c r="DR259" i="1" l="1"/>
  <c r="DN260" i="1"/>
  <c r="DF260" i="1"/>
  <c r="CX260" i="1"/>
  <c r="CP260" i="1"/>
  <c r="CH260" i="1"/>
  <c r="BZ260" i="1"/>
  <c r="BR260" i="1"/>
  <c r="BJ260" i="1"/>
  <c r="BB260" i="1"/>
  <c r="AT260" i="1"/>
  <c r="AL260" i="1"/>
  <c r="AD260" i="1"/>
  <c r="V260" i="1"/>
  <c r="D261" i="1"/>
  <c r="DJ260" i="1"/>
  <c r="DB260" i="1"/>
  <c r="CT260" i="1"/>
  <c r="CL260" i="1"/>
  <c r="CD260" i="1"/>
  <c r="BV260" i="1"/>
  <c r="BN260" i="1"/>
  <c r="BF260" i="1"/>
  <c r="AX260" i="1"/>
  <c r="AP260" i="1"/>
  <c r="AH260" i="1"/>
  <c r="Z260" i="1"/>
  <c r="R260" i="1"/>
  <c r="DD260" i="1"/>
  <c r="CN260" i="1"/>
  <c r="BX260" i="1"/>
  <c r="BH260" i="1"/>
  <c r="AR260" i="1"/>
  <c r="AB260" i="1"/>
  <c r="DP260" i="1"/>
  <c r="CZ260" i="1"/>
  <c r="CJ260" i="1"/>
  <c r="BT260" i="1"/>
  <c r="BD260" i="1"/>
  <c r="AN260" i="1"/>
  <c r="X260" i="1"/>
  <c r="DL260" i="1"/>
  <c r="CV260" i="1"/>
  <c r="CF260" i="1"/>
  <c r="BP260" i="1"/>
  <c r="AZ260" i="1"/>
  <c r="AJ260" i="1"/>
  <c r="T260" i="1"/>
  <c r="BL260" i="1"/>
  <c r="DH260" i="1"/>
  <c r="AV260" i="1"/>
  <c r="CR260" i="1"/>
  <c r="AF260" i="1"/>
  <c r="P260" i="1"/>
  <c r="CB260" i="1"/>
  <c r="DR260" i="1" l="1"/>
  <c r="D262" i="1"/>
  <c r="DJ261" i="1"/>
  <c r="DB261" i="1"/>
  <c r="CT261" i="1"/>
  <c r="CL261" i="1"/>
  <c r="CD261" i="1"/>
  <c r="BV261" i="1"/>
  <c r="BN261" i="1"/>
  <c r="BF261" i="1"/>
  <c r="AX261" i="1"/>
  <c r="AP261" i="1"/>
  <c r="AH261" i="1"/>
  <c r="Z261" i="1"/>
  <c r="R261" i="1"/>
  <c r="DN261" i="1"/>
  <c r="DF261" i="1"/>
  <c r="CX261" i="1"/>
  <c r="CP261" i="1"/>
  <c r="CH261" i="1"/>
  <c r="BZ261" i="1"/>
  <c r="BR261" i="1"/>
  <c r="BJ261" i="1"/>
  <c r="BB261" i="1"/>
  <c r="AT261" i="1"/>
  <c r="AL261" i="1"/>
  <c r="AD261" i="1"/>
  <c r="V261" i="1"/>
  <c r="DH261" i="1"/>
  <c r="CR261" i="1"/>
  <c r="CB261" i="1"/>
  <c r="BL261" i="1"/>
  <c r="AV261" i="1"/>
  <c r="AF261" i="1"/>
  <c r="P261" i="1"/>
  <c r="DD261" i="1"/>
  <c r="CN261" i="1"/>
  <c r="BX261" i="1"/>
  <c r="BH261" i="1"/>
  <c r="AR261" i="1"/>
  <c r="AB261" i="1"/>
  <c r="DP261" i="1"/>
  <c r="CZ261" i="1"/>
  <c r="CJ261" i="1"/>
  <c r="BT261" i="1"/>
  <c r="BD261" i="1"/>
  <c r="AN261" i="1"/>
  <c r="X261" i="1"/>
  <c r="CF261" i="1"/>
  <c r="T261" i="1"/>
  <c r="BP261" i="1"/>
  <c r="DL261" i="1"/>
  <c r="AZ261" i="1"/>
  <c r="CV261" i="1"/>
  <c r="AJ261" i="1"/>
  <c r="DR261" i="1" l="1"/>
  <c r="DN262" i="1"/>
  <c r="DF262" i="1"/>
  <c r="CX262" i="1"/>
  <c r="CP262" i="1"/>
  <c r="CH262" i="1"/>
  <c r="BZ262" i="1"/>
  <c r="BR262" i="1"/>
  <c r="BJ262" i="1"/>
  <c r="BB262" i="1"/>
  <c r="AT262" i="1"/>
  <c r="AL262" i="1"/>
  <c r="AD262" i="1"/>
  <c r="V262" i="1"/>
  <c r="D263" i="1"/>
  <c r="DJ262" i="1"/>
  <c r="DB262" i="1"/>
  <c r="CT262" i="1"/>
  <c r="CL262" i="1"/>
  <c r="CD262" i="1"/>
  <c r="BV262" i="1"/>
  <c r="BN262" i="1"/>
  <c r="BF262" i="1"/>
  <c r="AX262" i="1"/>
  <c r="AP262" i="1"/>
  <c r="AH262" i="1"/>
  <c r="Z262" i="1"/>
  <c r="R262" i="1"/>
  <c r="DP262" i="1"/>
  <c r="CZ262" i="1"/>
  <c r="CJ262" i="1"/>
  <c r="BT262" i="1"/>
  <c r="BD262" i="1"/>
  <c r="AN262" i="1"/>
  <c r="X262" i="1"/>
  <c r="DL262" i="1"/>
  <c r="CV262" i="1"/>
  <c r="CF262" i="1"/>
  <c r="BP262" i="1"/>
  <c r="AZ262" i="1"/>
  <c r="AJ262" i="1"/>
  <c r="T262" i="1"/>
  <c r="DH262" i="1"/>
  <c r="CR262" i="1"/>
  <c r="CB262" i="1"/>
  <c r="BL262" i="1"/>
  <c r="AV262" i="1"/>
  <c r="AF262" i="1"/>
  <c r="P262" i="1"/>
  <c r="BX262" i="1"/>
  <c r="BH262" i="1"/>
  <c r="DD262" i="1"/>
  <c r="AR262" i="1"/>
  <c r="CN262" i="1"/>
  <c r="AB262" i="1"/>
  <c r="D264" i="1" l="1"/>
  <c r="DJ263" i="1"/>
  <c r="DB263" i="1"/>
  <c r="CT263" i="1"/>
  <c r="CL263" i="1"/>
  <c r="CD263" i="1"/>
  <c r="BV263" i="1"/>
  <c r="BN263" i="1"/>
  <c r="BF263" i="1"/>
  <c r="AX263" i="1"/>
  <c r="AP263" i="1"/>
  <c r="AH263" i="1"/>
  <c r="Z263" i="1"/>
  <c r="R263" i="1"/>
  <c r="DN263" i="1"/>
  <c r="DF263" i="1"/>
  <c r="CX263" i="1"/>
  <c r="CP263" i="1"/>
  <c r="CH263" i="1"/>
  <c r="BZ263" i="1"/>
  <c r="BR263" i="1"/>
  <c r="BJ263" i="1"/>
  <c r="BB263" i="1"/>
  <c r="AT263" i="1"/>
  <c r="AL263" i="1"/>
  <c r="AD263" i="1"/>
  <c r="V263" i="1"/>
  <c r="DD263" i="1"/>
  <c r="CN263" i="1"/>
  <c r="BX263" i="1"/>
  <c r="BH263" i="1"/>
  <c r="AR263" i="1"/>
  <c r="AB263" i="1"/>
  <c r="DP263" i="1"/>
  <c r="CZ263" i="1"/>
  <c r="CJ263" i="1"/>
  <c r="BT263" i="1"/>
  <c r="BD263" i="1"/>
  <c r="AN263" i="1"/>
  <c r="X263" i="1"/>
  <c r="DL263" i="1"/>
  <c r="CV263" i="1"/>
  <c r="CF263" i="1"/>
  <c r="BP263" i="1"/>
  <c r="AZ263" i="1"/>
  <c r="AJ263" i="1"/>
  <c r="T263" i="1"/>
  <c r="DH263" i="1"/>
  <c r="AV263" i="1"/>
  <c r="CR263" i="1"/>
  <c r="AF263" i="1"/>
  <c r="CB263" i="1"/>
  <c r="P263" i="1"/>
  <c r="BL263" i="1"/>
  <c r="DR262" i="1"/>
  <c r="DR263" i="1" l="1"/>
  <c r="DN264" i="1"/>
  <c r="DF264" i="1"/>
  <c r="CX264" i="1"/>
  <c r="CP264" i="1"/>
  <c r="CH264" i="1"/>
  <c r="BZ264" i="1"/>
  <c r="BR264" i="1"/>
  <c r="BJ264" i="1"/>
  <c r="BB264" i="1"/>
  <c r="AT264" i="1"/>
  <c r="AL264" i="1"/>
  <c r="AD264" i="1"/>
  <c r="V264" i="1"/>
  <c r="D265" i="1"/>
  <c r="DJ264" i="1"/>
  <c r="DB264" i="1"/>
  <c r="CT264" i="1"/>
  <c r="CL264" i="1"/>
  <c r="CD264" i="1"/>
  <c r="BV264" i="1"/>
  <c r="BN264" i="1"/>
  <c r="BF264" i="1"/>
  <c r="AX264" i="1"/>
  <c r="AP264" i="1"/>
  <c r="AH264" i="1"/>
  <c r="Z264" i="1"/>
  <c r="R264" i="1"/>
  <c r="DL264" i="1"/>
  <c r="CV264" i="1"/>
  <c r="CF264" i="1"/>
  <c r="BP264" i="1"/>
  <c r="AZ264" i="1"/>
  <c r="AJ264" i="1"/>
  <c r="T264" i="1"/>
  <c r="DH264" i="1"/>
  <c r="CR264" i="1"/>
  <c r="CB264" i="1"/>
  <c r="BL264" i="1"/>
  <c r="AV264" i="1"/>
  <c r="AF264" i="1"/>
  <c r="P264" i="1"/>
  <c r="DD264" i="1"/>
  <c r="CN264" i="1"/>
  <c r="BX264" i="1"/>
  <c r="BH264" i="1"/>
  <c r="AR264" i="1"/>
  <c r="AB264" i="1"/>
  <c r="CJ264" i="1"/>
  <c r="X264" i="1"/>
  <c r="BT264" i="1"/>
  <c r="DP264" i="1"/>
  <c r="BD264" i="1"/>
  <c r="CZ264" i="1"/>
  <c r="AN264" i="1"/>
  <c r="D266" i="1" l="1"/>
  <c r="D269" i="1" s="1"/>
  <c r="DJ265" i="1"/>
  <c r="DJ252" i="1" s="1"/>
  <c r="DB265" i="1"/>
  <c r="DB252" i="1" s="1"/>
  <c r="CT265" i="1"/>
  <c r="CT252" i="1" s="1"/>
  <c r="CL265" i="1"/>
  <c r="CL252" i="1" s="1"/>
  <c r="CD265" i="1"/>
  <c r="CD252" i="1" s="1"/>
  <c r="BV265" i="1"/>
  <c r="BV252" i="1" s="1"/>
  <c r="BN265" i="1"/>
  <c r="BN252" i="1" s="1"/>
  <c r="BF265" i="1"/>
  <c r="BF252" i="1" s="1"/>
  <c r="AX265" i="1"/>
  <c r="AX252" i="1" s="1"/>
  <c r="AP265" i="1"/>
  <c r="AP252" i="1" s="1"/>
  <c r="AH265" i="1"/>
  <c r="AH252" i="1" s="1"/>
  <c r="Z265" i="1"/>
  <c r="Z252" i="1" s="1"/>
  <c r="R265" i="1"/>
  <c r="R252" i="1" s="1"/>
  <c r="DN265" i="1"/>
  <c r="DN252" i="1" s="1"/>
  <c r="DF265" i="1"/>
  <c r="DF252" i="1" s="1"/>
  <c r="CX265" i="1"/>
  <c r="CX252" i="1" s="1"/>
  <c r="CP265" i="1"/>
  <c r="CP252" i="1" s="1"/>
  <c r="CH265" i="1"/>
  <c r="CH252" i="1" s="1"/>
  <c r="BZ265" i="1"/>
  <c r="BZ252" i="1" s="1"/>
  <c r="BR265" i="1"/>
  <c r="BR252" i="1" s="1"/>
  <c r="BJ265" i="1"/>
  <c r="BJ252" i="1" s="1"/>
  <c r="BB265" i="1"/>
  <c r="BB252" i="1" s="1"/>
  <c r="AT265" i="1"/>
  <c r="AT252" i="1" s="1"/>
  <c r="AL265" i="1"/>
  <c r="AL252" i="1" s="1"/>
  <c r="AD265" i="1"/>
  <c r="AD252" i="1" s="1"/>
  <c r="V265" i="1"/>
  <c r="V252" i="1" s="1"/>
  <c r="DD265" i="1"/>
  <c r="DD252" i="1" s="1"/>
  <c r="CN265" i="1"/>
  <c r="CN252" i="1" s="1"/>
  <c r="BX265" i="1"/>
  <c r="BX252" i="1" s="1"/>
  <c r="BH265" i="1"/>
  <c r="BH252" i="1" s="1"/>
  <c r="AR265" i="1"/>
  <c r="AR252" i="1" s="1"/>
  <c r="AB265" i="1"/>
  <c r="AB252" i="1" s="1"/>
  <c r="DP265" i="1"/>
  <c r="DP252" i="1" s="1"/>
  <c r="CZ265" i="1"/>
  <c r="CZ252" i="1" s="1"/>
  <c r="CJ265" i="1"/>
  <c r="CJ252" i="1" s="1"/>
  <c r="BT265" i="1"/>
  <c r="BT252" i="1" s="1"/>
  <c r="BD265" i="1"/>
  <c r="BD252" i="1" s="1"/>
  <c r="AN265" i="1"/>
  <c r="AN252" i="1" s="1"/>
  <c r="X265" i="1"/>
  <c r="X252" i="1" s="1"/>
  <c r="DL265" i="1"/>
  <c r="DL252" i="1" s="1"/>
  <c r="CV265" i="1"/>
  <c r="CV252" i="1" s="1"/>
  <c r="CF265" i="1"/>
  <c r="CF252" i="1" s="1"/>
  <c r="BP265" i="1"/>
  <c r="BP252" i="1" s="1"/>
  <c r="AZ265" i="1"/>
  <c r="AZ252" i="1" s="1"/>
  <c r="AJ265" i="1"/>
  <c r="AJ252" i="1" s="1"/>
  <c r="T265" i="1"/>
  <c r="T252" i="1" s="1"/>
  <c r="CB265" i="1"/>
  <c r="CB252" i="1" s="1"/>
  <c r="P265" i="1"/>
  <c r="BL265" i="1"/>
  <c r="BL252" i="1" s="1"/>
  <c r="DH265" i="1"/>
  <c r="DH252" i="1" s="1"/>
  <c r="AV265" i="1"/>
  <c r="AV252" i="1" s="1"/>
  <c r="CR265" i="1"/>
  <c r="CR252" i="1" s="1"/>
  <c r="AF265" i="1"/>
  <c r="AF252" i="1" s="1"/>
  <c r="DR264" i="1"/>
  <c r="DR265" i="1" l="1"/>
  <c r="DR252" i="1" s="1"/>
  <c r="P252" i="1"/>
  <c r="DL269" i="1"/>
  <c r="DD269" i="1"/>
  <c r="CV269" i="1"/>
  <c r="CN269" i="1"/>
  <c r="CF269" i="1"/>
  <c r="BX269" i="1"/>
  <c r="BP269" i="1"/>
  <c r="BH269" i="1"/>
  <c r="AZ269" i="1"/>
  <c r="AR269" i="1"/>
  <c r="AJ269" i="1"/>
  <c r="AB269" i="1"/>
  <c r="T269" i="1"/>
  <c r="DP269" i="1"/>
  <c r="DH269" i="1"/>
  <c r="CZ269" i="1"/>
  <c r="CR269" i="1"/>
  <c r="CJ269" i="1"/>
  <c r="CB269" i="1"/>
  <c r="BT269" i="1"/>
  <c r="BL269" i="1"/>
  <c r="BD269" i="1"/>
  <c r="AV269" i="1"/>
  <c r="AN269" i="1"/>
  <c r="AF269" i="1"/>
  <c r="X269" i="1"/>
  <c r="P269" i="1"/>
  <c r="DN269" i="1"/>
  <c r="CX269" i="1"/>
  <c r="CH269" i="1"/>
  <c r="BR269" i="1"/>
  <c r="BB269" i="1"/>
  <c r="AL269" i="1"/>
  <c r="V269" i="1"/>
  <c r="D270" i="1"/>
  <c r="DJ269" i="1"/>
  <c r="CT269" i="1"/>
  <c r="CD269" i="1"/>
  <c r="BN269" i="1"/>
  <c r="AX269" i="1"/>
  <c r="AH269" i="1"/>
  <c r="R269" i="1"/>
  <c r="DF269" i="1"/>
  <c r="CP269" i="1"/>
  <c r="BZ269" i="1"/>
  <c r="BJ269" i="1"/>
  <c r="AT269" i="1"/>
  <c r="AD269" i="1"/>
  <c r="CL269" i="1"/>
  <c r="Z269" i="1"/>
  <c r="BV269" i="1"/>
  <c r="BF269" i="1"/>
  <c r="DB269" i="1"/>
  <c r="AP269" i="1"/>
  <c r="DP270" i="1" l="1"/>
  <c r="DH270" i="1"/>
  <c r="CZ270" i="1"/>
  <c r="CR270" i="1"/>
  <c r="CJ270" i="1"/>
  <c r="CB270" i="1"/>
  <c r="BT270" i="1"/>
  <c r="BL270" i="1"/>
  <c r="BD270" i="1"/>
  <c r="AV270" i="1"/>
  <c r="AN270" i="1"/>
  <c r="AF270" i="1"/>
  <c r="X270" i="1"/>
  <c r="P270" i="1"/>
  <c r="DL270" i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D271" i="1"/>
  <c r="DJ270" i="1"/>
  <c r="CT270" i="1"/>
  <c r="CD270" i="1"/>
  <c r="BN270" i="1"/>
  <c r="AX270" i="1"/>
  <c r="AH270" i="1"/>
  <c r="R270" i="1"/>
  <c r="DF270" i="1"/>
  <c r="CP270" i="1"/>
  <c r="BZ270" i="1"/>
  <c r="BJ270" i="1"/>
  <c r="AT270" i="1"/>
  <c r="AD270" i="1"/>
  <c r="DB270" i="1"/>
  <c r="CL270" i="1"/>
  <c r="BV270" i="1"/>
  <c r="BF270" i="1"/>
  <c r="AP270" i="1"/>
  <c r="Z270" i="1"/>
  <c r="CX270" i="1"/>
  <c r="AL270" i="1"/>
  <c r="CH270" i="1"/>
  <c r="V270" i="1"/>
  <c r="BR270" i="1"/>
  <c r="BB270" i="1"/>
  <c r="DN270" i="1"/>
  <c r="DR269" i="1"/>
  <c r="DL271" i="1" l="1"/>
  <c r="DD271" i="1"/>
  <c r="CV271" i="1"/>
  <c r="CN271" i="1"/>
  <c r="CF271" i="1"/>
  <c r="BX271" i="1"/>
  <c r="BP271" i="1"/>
  <c r="BH271" i="1"/>
  <c r="AZ271" i="1"/>
  <c r="AR271" i="1"/>
  <c r="AJ271" i="1"/>
  <c r="AB271" i="1"/>
  <c r="T271" i="1"/>
  <c r="DP271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DF271" i="1"/>
  <c r="CP271" i="1"/>
  <c r="BZ271" i="1"/>
  <c r="BJ271" i="1"/>
  <c r="AT271" i="1"/>
  <c r="AD271" i="1"/>
  <c r="DB271" i="1"/>
  <c r="CL271" i="1"/>
  <c r="BV271" i="1"/>
  <c r="BF271" i="1"/>
  <c r="AP271" i="1"/>
  <c r="Z271" i="1"/>
  <c r="DN271" i="1"/>
  <c r="CX271" i="1"/>
  <c r="CH271" i="1"/>
  <c r="BR271" i="1"/>
  <c r="BB271" i="1"/>
  <c r="AL271" i="1"/>
  <c r="V271" i="1"/>
  <c r="D272" i="1"/>
  <c r="CD271" i="1"/>
  <c r="R271" i="1"/>
  <c r="BN271" i="1"/>
  <c r="DJ271" i="1"/>
  <c r="AX271" i="1"/>
  <c r="AH271" i="1"/>
  <c r="CT271" i="1"/>
  <c r="DR270" i="1"/>
  <c r="DP272" i="1" l="1"/>
  <c r="DH272" i="1"/>
  <c r="CZ272" i="1"/>
  <c r="CR272" i="1"/>
  <c r="CJ272" i="1"/>
  <c r="CB272" i="1"/>
  <c r="BT272" i="1"/>
  <c r="BL272" i="1"/>
  <c r="BD272" i="1"/>
  <c r="AV272" i="1"/>
  <c r="AN272" i="1"/>
  <c r="AF272" i="1"/>
  <c r="X272" i="1"/>
  <c r="P272" i="1"/>
  <c r="DL272" i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DB272" i="1"/>
  <c r="CL272" i="1"/>
  <c r="BV272" i="1"/>
  <c r="BF272" i="1"/>
  <c r="AP272" i="1"/>
  <c r="Z272" i="1"/>
  <c r="DN272" i="1"/>
  <c r="CX272" i="1"/>
  <c r="CH272" i="1"/>
  <c r="BR272" i="1"/>
  <c r="BB272" i="1"/>
  <c r="AL272" i="1"/>
  <c r="V272" i="1"/>
  <c r="D273" i="1"/>
  <c r="DJ272" i="1"/>
  <c r="CT272" i="1"/>
  <c r="CD272" i="1"/>
  <c r="BN272" i="1"/>
  <c r="AX272" i="1"/>
  <c r="AH272" i="1"/>
  <c r="R272" i="1"/>
  <c r="BZ272" i="1"/>
  <c r="BJ272" i="1"/>
  <c r="DF272" i="1"/>
  <c r="AT272" i="1"/>
  <c r="CP272" i="1"/>
  <c r="AD272" i="1"/>
  <c r="DR271" i="1"/>
  <c r="DR272" i="1" l="1"/>
  <c r="DL273" i="1"/>
  <c r="DD273" i="1"/>
  <c r="CV273" i="1"/>
  <c r="CN273" i="1"/>
  <c r="CF273" i="1"/>
  <c r="BX273" i="1"/>
  <c r="BP273" i="1"/>
  <c r="BH273" i="1"/>
  <c r="AZ273" i="1"/>
  <c r="AR273" i="1"/>
  <c r="AJ273" i="1"/>
  <c r="AB273" i="1"/>
  <c r="T273" i="1"/>
  <c r="DP273" i="1"/>
  <c r="DH273" i="1"/>
  <c r="CZ273" i="1"/>
  <c r="CR273" i="1"/>
  <c r="CJ273" i="1"/>
  <c r="CB273" i="1"/>
  <c r="BT273" i="1"/>
  <c r="BL273" i="1"/>
  <c r="BD273" i="1"/>
  <c r="AV273" i="1"/>
  <c r="AN273" i="1"/>
  <c r="AF273" i="1"/>
  <c r="X273" i="1"/>
  <c r="P273" i="1"/>
  <c r="DN273" i="1"/>
  <c r="CX273" i="1"/>
  <c r="CH273" i="1"/>
  <c r="BR273" i="1"/>
  <c r="BB273" i="1"/>
  <c r="AL273" i="1"/>
  <c r="V273" i="1"/>
  <c r="D274" i="1"/>
  <c r="DJ273" i="1"/>
  <c r="CT273" i="1"/>
  <c r="CD273" i="1"/>
  <c r="BN273" i="1"/>
  <c r="AX273" i="1"/>
  <c r="AH273" i="1"/>
  <c r="R273" i="1"/>
  <c r="DF273" i="1"/>
  <c r="CP273" i="1"/>
  <c r="BZ273" i="1"/>
  <c r="BJ273" i="1"/>
  <c r="AT273" i="1"/>
  <c r="AD273" i="1"/>
  <c r="BV273" i="1"/>
  <c r="BF273" i="1"/>
  <c r="DB273" i="1"/>
  <c r="AP273" i="1"/>
  <c r="CL273" i="1"/>
  <c r="Z273" i="1"/>
  <c r="DP274" i="1" l="1"/>
  <c r="DH274" i="1"/>
  <c r="CZ274" i="1"/>
  <c r="CR274" i="1"/>
  <c r="CJ274" i="1"/>
  <c r="CB274" i="1"/>
  <c r="BT274" i="1"/>
  <c r="BL274" i="1"/>
  <c r="BD274" i="1"/>
  <c r="AV274" i="1"/>
  <c r="AN274" i="1"/>
  <c r="AF274" i="1"/>
  <c r="X274" i="1"/>
  <c r="P274" i="1"/>
  <c r="DL274" i="1"/>
  <c r="DD274" i="1"/>
  <c r="CV274" i="1"/>
  <c r="CN274" i="1"/>
  <c r="CF274" i="1"/>
  <c r="BX274" i="1"/>
  <c r="BP274" i="1"/>
  <c r="BH274" i="1"/>
  <c r="AZ274" i="1"/>
  <c r="AR274" i="1"/>
  <c r="AJ274" i="1"/>
  <c r="AB274" i="1"/>
  <c r="T274" i="1"/>
  <c r="D275" i="1"/>
  <c r="DJ274" i="1"/>
  <c r="CT274" i="1"/>
  <c r="CD274" i="1"/>
  <c r="BN274" i="1"/>
  <c r="AX274" i="1"/>
  <c r="AH274" i="1"/>
  <c r="R274" i="1"/>
  <c r="DF274" i="1"/>
  <c r="CP274" i="1"/>
  <c r="BZ274" i="1"/>
  <c r="BJ274" i="1"/>
  <c r="AT274" i="1"/>
  <c r="AD274" i="1"/>
  <c r="DB274" i="1"/>
  <c r="CL274" i="1"/>
  <c r="BV274" i="1"/>
  <c r="BF274" i="1"/>
  <c r="AP274" i="1"/>
  <c r="Z274" i="1"/>
  <c r="CH274" i="1"/>
  <c r="V274" i="1"/>
  <c r="BR274" i="1"/>
  <c r="DN274" i="1"/>
  <c r="BB274" i="1"/>
  <c r="CX274" i="1"/>
  <c r="AL274" i="1"/>
  <c r="DR273" i="1"/>
  <c r="DL275" i="1" l="1"/>
  <c r="DD275" i="1"/>
  <c r="CV275" i="1"/>
  <c r="CN275" i="1"/>
  <c r="CF275" i="1"/>
  <c r="BX275" i="1"/>
  <c r="BP275" i="1"/>
  <c r="BH275" i="1"/>
  <c r="AZ275" i="1"/>
  <c r="AR275" i="1"/>
  <c r="AJ275" i="1"/>
  <c r="AB275" i="1"/>
  <c r="T275" i="1"/>
  <c r="DP275" i="1"/>
  <c r="DH275" i="1"/>
  <c r="CZ275" i="1"/>
  <c r="CR275" i="1"/>
  <c r="CJ275" i="1"/>
  <c r="CB275" i="1"/>
  <c r="BT275" i="1"/>
  <c r="BL275" i="1"/>
  <c r="BD275" i="1"/>
  <c r="AV275" i="1"/>
  <c r="AN275" i="1"/>
  <c r="AF275" i="1"/>
  <c r="X275" i="1"/>
  <c r="P275" i="1"/>
  <c r="DF275" i="1"/>
  <c r="CP275" i="1"/>
  <c r="BZ275" i="1"/>
  <c r="BJ275" i="1"/>
  <c r="AT275" i="1"/>
  <c r="AD275" i="1"/>
  <c r="DB275" i="1"/>
  <c r="CL275" i="1"/>
  <c r="BV275" i="1"/>
  <c r="BF275" i="1"/>
  <c r="AP275" i="1"/>
  <c r="Z275" i="1"/>
  <c r="DN275" i="1"/>
  <c r="CX275" i="1"/>
  <c r="CH275" i="1"/>
  <c r="BR275" i="1"/>
  <c r="BB275" i="1"/>
  <c r="AL275" i="1"/>
  <c r="V275" i="1"/>
  <c r="BN275" i="1"/>
  <c r="DJ275" i="1"/>
  <c r="AX275" i="1"/>
  <c r="CT275" i="1"/>
  <c r="AH275" i="1"/>
  <c r="CD275" i="1"/>
  <c r="R275" i="1"/>
  <c r="D276" i="1"/>
  <c r="DR274" i="1"/>
  <c r="DR275" i="1" l="1"/>
  <c r="DP276" i="1"/>
  <c r="DH276" i="1"/>
  <c r="CZ276" i="1"/>
  <c r="CR276" i="1"/>
  <c r="CJ276" i="1"/>
  <c r="CB276" i="1"/>
  <c r="BT276" i="1"/>
  <c r="BL276" i="1"/>
  <c r="BD276" i="1"/>
  <c r="AV276" i="1"/>
  <c r="AN276" i="1"/>
  <c r="AF276" i="1"/>
  <c r="X276" i="1"/>
  <c r="P276" i="1"/>
  <c r="DL276" i="1"/>
  <c r="DD276" i="1"/>
  <c r="CV276" i="1"/>
  <c r="CN276" i="1"/>
  <c r="CF276" i="1"/>
  <c r="BX276" i="1"/>
  <c r="BP276" i="1"/>
  <c r="BH276" i="1"/>
  <c r="AZ276" i="1"/>
  <c r="AR276" i="1"/>
  <c r="AJ276" i="1"/>
  <c r="AB276" i="1"/>
  <c r="T276" i="1"/>
  <c r="DB276" i="1"/>
  <c r="CL276" i="1"/>
  <c r="BV276" i="1"/>
  <c r="BF276" i="1"/>
  <c r="AP276" i="1"/>
  <c r="Z276" i="1"/>
  <c r="DN276" i="1"/>
  <c r="CX276" i="1"/>
  <c r="CH276" i="1"/>
  <c r="BR276" i="1"/>
  <c r="BB276" i="1"/>
  <c r="AL276" i="1"/>
  <c r="V276" i="1"/>
  <c r="D277" i="1"/>
  <c r="DJ276" i="1"/>
  <c r="CT276" i="1"/>
  <c r="CD276" i="1"/>
  <c r="BN276" i="1"/>
  <c r="AX276" i="1"/>
  <c r="AH276" i="1"/>
  <c r="R276" i="1"/>
  <c r="BJ276" i="1"/>
  <c r="DF276" i="1"/>
  <c r="AT276" i="1"/>
  <c r="CP276" i="1"/>
  <c r="AD276" i="1"/>
  <c r="BZ276" i="1"/>
  <c r="DR276" i="1" l="1"/>
  <c r="DL277" i="1"/>
  <c r="DD277" i="1"/>
  <c r="CV277" i="1"/>
  <c r="CN277" i="1"/>
  <c r="CF277" i="1"/>
  <c r="BX277" i="1"/>
  <c r="BP277" i="1"/>
  <c r="BH277" i="1"/>
  <c r="AZ277" i="1"/>
  <c r="AR277" i="1"/>
  <c r="AJ277" i="1"/>
  <c r="AB277" i="1"/>
  <c r="T277" i="1"/>
  <c r="DP277" i="1"/>
  <c r="DH277" i="1"/>
  <c r="CZ277" i="1"/>
  <c r="CR277" i="1"/>
  <c r="CJ277" i="1"/>
  <c r="CB277" i="1"/>
  <c r="BT277" i="1"/>
  <c r="BL277" i="1"/>
  <c r="BD277" i="1"/>
  <c r="AV277" i="1"/>
  <c r="AN277" i="1"/>
  <c r="AF277" i="1"/>
  <c r="X277" i="1"/>
  <c r="P277" i="1"/>
  <c r="DN277" i="1"/>
  <c r="CX277" i="1"/>
  <c r="CH277" i="1"/>
  <c r="BR277" i="1"/>
  <c r="BB277" i="1"/>
  <c r="AL277" i="1"/>
  <c r="V277" i="1"/>
  <c r="D278" i="1"/>
  <c r="DJ277" i="1"/>
  <c r="CT277" i="1"/>
  <c r="CD277" i="1"/>
  <c r="BN277" i="1"/>
  <c r="AX277" i="1"/>
  <c r="AH277" i="1"/>
  <c r="R277" i="1"/>
  <c r="DF277" i="1"/>
  <c r="CP277" i="1"/>
  <c r="BZ277" i="1"/>
  <c r="BJ277" i="1"/>
  <c r="AT277" i="1"/>
  <c r="AD277" i="1"/>
  <c r="BF277" i="1"/>
  <c r="DB277" i="1"/>
  <c r="AP277" i="1"/>
  <c r="CL277" i="1"/>
  <c r="Z277" i="1"/>
  <c r="BV277" i="1"/>
  <c r="DP278" i="1" l="1"/>
  <c r="DH278" i="1"/>
  <c r="CZ278" i="1"/>
  <c r="CR278" i="1"/>
  <c r="CJ278" i="1"/>
  <c r="CB278" i="1"/>
  <c r="BT278" i="1"/>
  <c r="BL278" i="1"/>
  <c r="BD278" i="1"/>
  <c r="AV278" i="1"/>
  <c r="AN278" i="1"/>
  <c r="AF278" i="1"/>
  <c r="X278" i="1"/>
  <c r="P278" i="1"/>
  <c r="DL278" i="1"/>
  <c r="DD278" i="1"/>
  <c r="CV278" i="1"/>
  <c r="CN278" i="1"/>
  <c r="CF278" i="1"/>
  <c r="BX278" i="1"/>
  <c r="BP278" i="1"/>
  <c r="BH278" i="1"/>
  <c r="AZ278" i="1"/>
  <c r="AR278" i="1"/>
  <c r="AJ278" i="1"/>
  <c r="AB278" i="1"/>
  <c r="T278" i="1"/>
  <c r="D279" i="1"/>
  <c r="DJ278" i="1"/>
  <c r="CT278" i="1"/>
  <c r="CD278" i="1"/>
  <c r="BN278" i="1"/>
  <c r="AX278" i="1"/>
  <c r="AH278" i="1"/>
  <c r="R278" i="1"/>
  <c r="DF278" i="1"/>
  <c r="CP278" i="1"/>
  <c r="BZ278" i="1"/>
  <c r="BJ278" i="1"/>
  <c r="AT278" i="1"/>
  <c r="AD278" i="1"/>
  <c r="DB278" i="1"/>
  <c r="CL278" i="1"/>
  <c r="BV278" i="1"/>
  <c r="BF278" i="1"/>
  <c r="AP278" i="1"/>
  <c r="Z278" i="1"/>
  <c r="BR278" i="1"/>
  <c r="DN278" i="1"/>
  <c r="BB278" i="1"/>
  <c r="CX278" i="1"/>
  <c r="AL278" i="1"/>
  <c r="CH278" i="1"/>
  <c r="V278" i="1"/>
  <c r="DR277" i="1"/>
  <c r="DL279" i="1" l="1"/>
  <c r="DD279" i="1"/>
  <c r="CV279" i="1"/>
  <c r="CN279" i="1"/>
  <c r="CF279" i="1"/>
  <c r="BX279" i="1"/>
  <c r="BP279" i="1"/>
  <c r="BH279" i="1"/>
  <c r="AZ279" i="1"/>
  <c r="AR279" i="1"/>
  <c r="AJ279" i="1"/>
  <c r="AB279" i="1"/>
  <c r="T279" i="1"/>
  <c r="DP279" i="1"/>
  <c r="DH279" i="1"/>
  <c r="CZ279" i="1"/>
  <c r="CR279" i="1"/>
  <c r="CJ279" i="1"/>
  <c r="CB279" i="1"/>
  <c r="BT279" i="1"/>
  <c r="BL279" i="1"/>
  <c r="BD279" i="1"/>
  <c r="AV279" i="1"/>
  <c r="AN279" i="1"/>
  <c r="AF279" i="1"/>
  <c r="X279" i="1"/>
  <c r="P279" i="1"/>
  <c r="DF279" i="1"/>
  <c r="CP279" i="1"/>
  <c r="BZ279" i="1"/>
  <c r="BJ279" i="1"/>
  <c r="AT279" i="1"/>
  <c r="AD279" i="1"/>
  <c r="DB279" i="1"/>
  <c r="CL279" i="1"/>
  <c r="BV279" i="1"/>
  <c r="BF279" i="1"/>
  <c r="AP279" i="1"/>
  <c r="Z279" i="1"/>
  <c r="DN279" i="1"/>
  <c r="CX279" i="1"/>
  <c r="CH279" i="1"/>
  <c r="BR279" i="1"/>
  <c r="BB279" i="1"/>
  <c r="AL279" i="1"/>
  <c r="V279" i="1"/>
  <c r="DJ279" i="1"/>
  <c r="AX279" i="1"/>
  <c r="CT279" i="1"/>
  <c r="AH279" i="1"/>
  <c r="D280" i="1"/>
  <c r="CD279" i="1"/>
  <c r="R279" i="1"/>
  <c r="BN279" i="1"/>
  <c r="DR278" i="1"/>
  <c r="DP280" i="1" l="1"/>
  <c r="DH280" i="1"/>
  <c r="CZ280" i="1"/>
  <c r="CR280" i="1"/>
  <c r="CJ280" i="1"/>
  <c r="CB280" i="1"/>
  <c r="BT280" i="1"/>
  <c r="BL280" i="1"/>
  <c r="BD280" i="1"/>
  <c r="AV280" i="1"/>
  <c r="AN280" i="1"/>
  <c r="AF280" i="1"/>
  <c r="X280" i="1"/>
  <c r="P280" i="1"/>
  <c r="DL280" i="1"/>
  <c r="DD280" i="1"/>
  <c r="CV280" i="1"/>
  <c r="CN280" i="1"/>
  <c r="CF280" i="1"/>
  <c r="BX280" i="1"/>
  <c r="BP280" i="1"/>
  <c r="BH280" i="1"/>
  <c r="AZ280" i="1"/>
  <c r="AR280" i="1"/>
  <c r="AJ280" i="1"/>
  <c r="AB280" i="1"/>
  <c r="T280" i="1"/>
  <c r="DB280" i="1"/>
  <c r="CL280" i="1"/>
  <c r="BV280" i="1"/>
  <c r="BF280" i="1"/>
  <c r="AP280" i="1"/>
  <c r="Z280" i="1"/>
  <c r="DN280" i="1"/>
  <c r="CX280" i="1"/>
  <c r="CH280" i="1"/>
  <c r="BR280" i="1"/>
  <c r="BB280" i="1"/>
  <c r="AL280" i="1"/>
  <c r="V280" i="1"/>
  <c r="D281" i="1"/>
  <c r="DJ280" i="1"/>
  <c r="CT280" i="1"/>
  <c r="CD280" i="1"/>
  <c r="BN280" i="1"/>
  <c r="AX280" i="1"/>
  <c r="AH280" i="1"/>
  <c r="R280" i="1"/>
  <c r="DF280" i="1"/>
  <c r="AT280" i="1"/>
  <c r="CP280" i="1"/>
  <c r="AD280" i="1"/>
  <c r="BZ280" i="1"/>
  <c r="BJ280" i="1"/>
  <c r="DR279" i="1"/>
  <c r="DR280" i="1" l="1"/>
  <c r="DL281" i="1"/>
  <c r="DL266" i="1" s="1"/>
  <c r="DD281" i="1"/>
  <c r="DD266" i="1" s="1"/>
  <c r="CV281" i="1"/>
  <c r="CV266" i="1" s="1"/>
  <c r="CN281" i="1"/>
  <c r="CN266" i="1" s="1"/>
  <c r="CF281" i="1"/>
  <c r="CF266" i="1" s="1"/>
  <c r="BX281" i="1"/>
  <c r="BX266" i="1" s="1"/>
  <c r="BP281" i="1"/>
  <c r="BP266" i="1" s="1"/>
  <c r="BH281" i="1"/>
  <c r="BH266" i="1" s="1"/>
  <c r="AZ281" i="1"/>
  <c r="AZ266" i="1" s="1"/>
  <c r="AR281" i="1"/>
  <c r="AR266" i="1" s="1"/>
  <c r="AJ281" i="1"/>
  <c r="AJ266" i="1" s="1"/>
  <c r="AB281" i="1"/>
  <c r="AB266" i="1" s="1"/>
  <c r="T281" i="1"/>
  <c r="T266" i="1" s="1"/>
  <c r="DP281" i="1"/>
  <c r="DP266" i="1" s="1"/>
  <c r="DH281" i="1"/>
  <c r="DH266" i="1" s="1"/>
  <c r="CZ281" i="1"/>
  <c r="CZ266" i="1" s="1"/>
  <c r="CR281" i="1"/>
  <c r="CR266" i="1" s="1"/>
  <c r="CJ281" i="1"/>
  <c r="CJ266" i="1" s="1"/>
  <c r="CB281" i="1"/>
  <c r="CB266" i="1" s="1"/>
  <c r="BT281" i="1"/>
  <c r="BT266" i="1" s="1"/>
  <c r="BL281" i="1"/>
  <c r="BL266" i="1" s="1"/>
  <c r="BD281" i="1"/>
  <c r="BD266" i="1" s="1"/>
  <c r="AV281" i="1"/>
  <c r="AV266" i="1" s="1"/>
  <c r="AN281" i="1"/>
  <c r="AN266" i="1" s="1"/>
  <c r="AF281" i="1"/>
  <c r="AF266" i="1" s="1"/>
  <c r="X281" i="1"/>
  <c r="X266" i="1" s="1"/>
  <c r="P281" i="1"/>
  <c r="DN281" i="1"/>
  <c r="DN266" i="1" s="1"/>
  <c r="CX281" i="1"/>
  <c r="CX266" i="1" s="1"/>
  <c r="CH281" i="1"/>
  <c r="CH266" i="1" s="1"/>
  <c r="BR281" i="1"/>
  <c r="BR266" i="1" s="1"/>
  <c r="BB281" i="1"/>
  <c r="BB266" i="1" s="1"/>
  <c r="AL281" i="1"/>
  <c r="AL266" i="1" s="1"/>
  <c r="V281" i="1"/>
  <c r="V266" i="1" s="1"/>
  <c r="D282" i="1"/>
  <c r="D283" i="1" s="1"/>
  <c r="DJ281" i="1"/>
  <c r="DJ266" i="1" s="1"/>
  <c r="CT281" i="1"/>
  <c r="CT266" i="1" s="1"/>
  <c r="CD281" i="1"/>
  <c r="CD266" i="1" s="1"/>
  <c r="BN281" i="1"/>
  <c r="BN266" i="1" s="1"/>
  <c r="AX281" i="1"/>
  <c r="AX266" i="1" s="1"/>
  <c r="AH281" i="1"/>
  <c r="AH266" i="1" s="1"/>
  <c r="R281" i="1"/>
  <c r="R266" i="1" s="1"/>
  <c r="DF281" i="1"/>
  <c r="DF266" i="1" s="1"/>
  <c r="CP281" i="1"/>
  <c r="CP266" i="1" s="1"/>
  <c r="BZ281" i="1"/>
  <c r="BZ266" i="1" s="1"/>
  <c r="BJ281" i="1"/>
  <c r="BJ266" i="1" s="1"/>
  <c r="AT281" i="1"/>
  <c r="AT266" i="1" s="1"/>
  <c r="AD281" i="1"/>
  <c r="AD266" i="1" s="1"/>
  <c r="DB281" i="1"/>
  <c r="DB266" i="1" s="1"/>
  <c r="AP281" i="1"/>
  <c r="AP266" i="1" s="1"/>
  <c r="CL281" i="1"/>
  <c r="CL266" i="1" s="1"/>
  <c r="Z281" i="1"/>
  <c r="Z266" i="1" s="1"/>
  <c r="BV281" i="1"/>
  <c r="BV266" i="1" s="1"/>
  <c r="BF281" i="1"/>
  <c r="BF266" i="1" s="1"/>
  <c r="DN283" i="1" l="1"/>
  <c r="DF283" i="1"/>
  <c r="CX283" i="1"/>
  <c r="CP283" i="1"/>
  <c r="CH283" i="1"/>
  <c r="BZ283" i="1"/>
  <c r="BR283" i="1"/>
  <c r="BJ283" i="1"/>
  <c r="BB283" i="1"/>
  <c r="AT283" i="1"/>
  <c r="AL283" i="1"/>
  <c r="AD283" i="1"/>
  <c r="V283" i="1"/>
  <c r="D284" i="1"/>
  <c r="DJ283" i="1"/>
  <c r="DB283" i="1"/>
  <c r="CT283" i="1"/>
  <c r="CL283" i="1"/>
  <c r="CD283" i="1"/>
  <c r="BV283" i="1"/>
  <c r="BN283" i="1"/>
  <c r="BF283" i="1"/>
  <c r="AX283" i="1"/>
  <c r="AP283" i="1"/>
  <c r="AH283" i="1"/>
  <c r="Z283" i="1"/>
  <c r="R283" i="1"/>
  <c r="DD283" i="1"/>
  <c r="CN283" i="1"/>
  <c r="BX283" i="1"/>
  <c r="BH283" i="1"/>
  <c r="AR283" i="1"/>
  <c r="AB283" i="1"/>
  <c r="DP283" i="1"/>
  <c r="CZ283" i="1"/>
  <c r="CJ283" i="1"/>
  <c r="BT283" i="1"/>
  <c r="BD283" i="1"/>
  <c r="AN283" i="1"/>
  <c r="X283" i="1"/>
  <c r="DL283" i="1"/>
  <c r="CV283" i="1"/>
  <c r="CF283" i="1"/>
  <c r="BP283" i="1"/>
  <c r="AZ283" i="1"/>
  <c r="AJ283" i="1"/>
  <c r="T283" i="1"/>
  <c r="CR283" i="1"/>
  <c r="AF283" i="1"/>
  <c r="CB283" i="1"/>
  <c r="P283" i="1"/>
  <c r="BL283" i="1"/>
  <c r="DH283" i="1"/>
  <c r="AV283" i="1"/>
  <c r="DR281" i="1"/>
  <c r="DR266" i="1" s="1"/>
  <c r="P266" i="1"/>
  <c r="DR283" i="1" l="1"/>
  <c r="D285" i="1"/>
  <c r="DJ284" i="1"/>
  <c r="DB284" i="1"/>
  <c r="CT284" i="1"/>
  <c r="CL284" i="1"/>
  <c r="CD284" i="1"/>
  <c r="BV284" i="1"/>
  <c r="BN284" i="1"/>
  <c r="BF284" i="1"/>
  <c r="AX284" i="1"/>
  <c r="AP284" i="1"/>
  <c r="AH284" i="1"/>
  <c r="Z284" i="1"/>
  <c r="R284" i="1"/>
  <c r="DN284" i="1"/>
  <c r="DF284" i="1"/>
  <c r="CX284" i="1"/>
  <c r="CP284" i="1"/>
  <c r="CH284" i="1"/>
  <c r="BZ284" i="1"/>
  <c r="BR284" i="1"/>
  <c r="BJ284" i="1"/>
  <c r="BB284" i="1"/>
  <c r="AT284" i="1"/>
  <c r="AL284" i="1"/>
  <c r="AD284" i="1"/>
  <c r="V284" i="1"/>
  <c r="DL284" i="1"/>
  <c r="CV284" i="1"/>
  <c r="CF284" i="1"/>
  <c r="BP284" i="1"/>
  <c r="AZ284" i="1"/>
  <c r="AJ284" i="1"/>
  <c r="T284" i="1"/>
  <c r="DH284" i="1"/>
  <c r="CR284" i="1"/>
  <c r="CB284" i="1"/>
  <c r="BL284" i="1"/>
  <c r="AV284" i="1"/>
  <c r="AF284" i="1"/>
  <c r="P284" i="1"/>
  <c r="DD284" i="1"/>
  <c r="CN284" i="1"/>
  <c r="BX284" i="1"/>
  <c r="BH284" i="1"/>
  <c r="AR284" i="1"/>
  <c r="AB284" i="1"/>
  <c r="BT284" i="1"/>
  <c r="DP284" i="1"/>
  <c r="BD284" i="1"/>
  <c r="CZ284" i="1"/>
  <c r="AN284" i="1"/>
  <c r="CJ284" i="1"/>
  <c r="X284" i="1"/>
  <c r="DR284" i="1" l="1"/>
  <c r="DN285" i="1"/>
  <c r="DF285" i="1"/>
  <c r="CX285" i="1"/>
  <c r="CP285" i="1"/>
  <c r="CH285" i="1"/>
  <c r="BZ285" i="1"/>
  <c r="BR285" i="1"/>
  <c r="BJ285" i="1"/>
  <c r="BB285" i="1"/>
  <c r="AT285" i="1"/>
  <c r="AL285" i="1"/>
  <c r="AD285" i="1"/>
  <c r="V285" i="1"/>
  <c r="D286" i="1"/>
  <c r="DJ285" i="1"/>
  <c r="DB285" i="1"/>
  <c r="CT285" i="1"/>
  <c r="CL285" i="1"/>
  <c r="CD285" i="1"/>
  <c r="BV285" i="1"/>
  <c r="BN285" i="1"/>
  <c r="BF285" i="1"/>
  <c r="AX285" i="1"/>
  <c r="AP285" i="1"/>
  <c r="AH285" i="1"/>
  <c r="Z285" i="1"/>
  <c r="R285" i="1"/>
  <c r="DP285" i="1"/>
  <c r="CZ285" i="1"/>
  <c r="CJ285" i="1"/>
  <c r="BT285" i="1"/>
  <c r="BD285" i="1"/>
  <c r="AN285" i="1"/>
  <c r="X285" i="1"/>
  <c r="DL285" i="1"/>
  <c r="CV285" i="1"/>
  <c r="CF285" i="1"/>
  <c r="BP285" i="1"/>
  <c r="AZ285" i="1"/>
  <c r="AJ285" i="1"/>
  <c r="T285" i="1"/>
  <c r="DH285" i="1"/>
  <c r="CR285" i="1"/>
  <c r="CB285" i="1"/>
  <c r="BL285" i="1"/>
  <c r="AV285" i="1"/>
  <c r="AF285" i="1"/>
  <c r="P285" i="1"/>
  <c r="DD285" i="1"/>
  <c r="AR285" i="1"/>
  <c r="CN285" i="1"/>
  <c r="AB285" i="1"/>
  <c r="BX285" i="1"/>
  <c r="BH285" i="1"/>
  <c r="DR285" i="1" l="1"/>
  <c r="DN286" i="1"/>
  <c r="DF286" i="1"/>
  <c r="CX286" i="1"/>
  <c r="CP286" i="1"/>
  <c r="CH286" i="1"/>
  <c r="BZ286" i="1"/>
  <c r="BR286" i="1"/>
  <c r="D287" i="1"/>
  <c r="DJ286" i="1"/>
  <c r="DB286" i="1"/>
  <c r="DH286" i="1"/>
  <c r="CT286" i="1"/>
  <c r="CJ286" i="1"/>
  <c r="BX286" i="1"/>
  <c r="BN286" i="1"/>
  <c r="BF286" i="1"/>
  <c r="AX286" i="1"/>
  <c r="AP286" i="1"/>
  <c r="AH286" i="1"/>
  <c r="Z286" i="1"/>
  <c r="R286" i="1"/>
  <c r="DP286" i="1"/>
  <c r="CZ286" i="1"/>
  <c r="CN286" i="1"/>
  <c r="CD286" i="1"/>
  <c r="BT286" i="1"/>
  <c r="BJ286" i="1"/>
  <c r="BB286" i="1"/>
  <c r="AT286" i="1"/>
  <c r="AL286" i="1"/>
  <c r="AD286" i="1"/>
  <c r="V286" i="1"/>
  <c r="DD286" i="1"/>
  <c r="CF286" i="1"/>
  <c r="BL286" i="1"/>
  <c r="AV286" i="1"/>
  <c r="AF286" i="1"/>
  <c r="P286" i="1"/>
  <c r="CV286" i="1"/>
  <c r="CB286" i="1"/>
  <c r="BH286" i="1"/>
  <c r="AR286" i="1"/>
  <c r="AB286" i="1"/>
  <c r="CR286" i="1"/>
  <c r="BV286" i="1"/>
  <c r="BD286" i="1"/>
  <c r="AN286" i="1"/>
  <c r="X286" i="1"/>
  <c r="AZ286" i="1"/>
  <c r="DL286" i="1"/>
  <c r="AJ286" i="1"/>
  <c r="CL286" i="1"/>
  <c r="T286" i="1"/>
  <c r="BP286" i="1"/>
  <c r="DR286" i="1" l="1"/>
  <c r="D288" i="1"/>
  <c r="DJ287" i="1"/>
  <c r="DB287" i="1"/>
  <c r="CT287" i="1"/>
  <c r="CL287" i="1"/>
  <c r="CD287" i="1"/>
  <c r="BV287" i="1"/>
  <c r="BN287" i="1"/>
  <c r="BF287" i="1"/>
  <c r="AX287" i="1"/>
  <c r="AP287" i="1"/>
  <c r="AH287" i="1"/>
  <c r="Z287" i="1"/>
  <c r="R287" i="1"/>
  <c r="DN287" i="1"/>
  <c r="DF287" i="1"/>
  <c r="CX287" i="1"/>
  <c r="CP287" i="1"/>
  <c r="CH287" i="1"/>
  <c r="BZ287" i="1"/>
  <c r="BR287" i="1"/>
  <c r="BJ287" i="1"/>
  <c r="BB287" i="1"/>
  <c r="AT287" i="1"/>
  <c r="AL287" i="1"/>
  <c r="AD287" i="1"/>
  <c r="V287" i="1"/>
  <c r="DP287" i="1"/>
  <c r="CZ287" i="1"/>
  <c r="CJ287" i="1"/>
  <c r="BT287" i="1"/>
  <c r="BD287" i="1"/>
  <c r="AN287" i="1"/>
  <c r="X287" i="1"/>
  <c r="DH287" i="1"/>
  <c r="CR287" i="1"/>
  <c r="CB287" i="1"/>
  <c r="BL287" i="1"/>
  <c r="AV287" i="1"/>
  <c r="AF287" i="1"/>
  <c r="P287" i="1"/>
  <c r="DL287" i="1"/>
  <c r="CF287" i="1"/>
  <c r="AZ287" i="1"/>
  <c r="T287" i="1"/>
  <c r="DD287" i="1"/>
  <c r="BX287" i="1"/>
  <c r="AR287" i="1"/>
  <c r="CV287" i="1"/>
  <c r="BP287" i="1"/>
  <c r="AJ287" i="1"/>
  <c r="CN287" i="1"/>
  <c r="BH287" i="1"/>
  <c r="AB287" i="1"/>
  <c r="DR287" i="1" l="1"/>
  <c r="DN288" i="1"/>
  <c r="DF288" i="1"/>
  <c r="CX288" i="1"/>
  <c r="CP288" i="1"/>
  <c r="CH288" i="1"/>
  <c r="BZ288" i="1"/>
  <c r="BR288" i="1"/>
  <c r="BJ288" i="1"/>
  <c r="BB288" i="1"/>
  <c r="AT288" i="1"/>
  <c r="AL288" i="1"/>
  <c r="AD288" i="1"/>
  <c r="V288" i="1"/>
  <c r="D289" i="1"/>
  <c r="DJ288" i="1"/>
  <c r="DB288" i="1"/>
  <c r="CT288" i="1"/>
  <c r="CL288" i="1"/>
  <c r="CD288" i="1"/>
  <c r="BV288" i="1"/>
  <c r="BN288" i="1"/>
  <c r="BF288" i="1"/>
  <c r="AX288" i="1"/>
  <c r="AP288" i="1"/>
  <c r="AH288" i="1"/>
  <c r="Z288" i="1"/>
  <c r="R288" i="1"/>
  <c r="DH288" i="1"/>
  <c r="CR288" i="1"/>
  <c r="CB288" i="1"/>
  <c r="BL288" i="1"/>
  <c r="AV288" i="1"/>
  <c r="AF288" i="1"/>
  <c r="P288" i="1"/>
  <c r="DP288" i="1"/>
  <c r="CZ288" i="1"/>
  <c r="CJ288" i="1"/>
  <c r="BT288" i="1"/>
  <c r="BD288" i="1"/>
  <c r="AN288" i="1"/>
  <c r="X288" i="1"/>
  <c r="CN288" i="1"/>
  <c r="BH288" i="1"/>
  <c r="AB288" i="1"/>
  <c r="DL288" i="1"/>
  <c r="CF288" i="1"/>
  <c r="AZ288" i="1"/>
  <c r="T288" i="1"/>
  <c r="DD288" i="1"/>
  <c r="BX288" i="1"/>
  <c r="AR288" i="1"/>
  <c r="CV288" i="1"/>
  <c r="BP288" i="1"/>
  <c r="AJ288" i="1"/>
  <c r="DR288" i="1" l="1"/>
  <c r="D290" i="1"/>
  <c r="DJ289" i="1"/>
  <c r="DB289" i="1"/>
  <c r="CT289" i="1"/>
  <c r="CL289" i="1"/>
  <c r="CD289" i="1"/>
  <c r="BV289" i="1"/>
  <c r="BN289" i="1"/>
  <c r="BF289" i="1"/>
  <c r="AX289" i="1"/>
  <c r="AP289" i="1"/>
  <c r="AH289" i="1"/>
  <c r="Z289" i="1"/>
  <c r="R289" i="1"/>
  <c r="DN289" i="1"/>
  <c r="DF289" i="1"/>
  <c r="CX289" i="1"/>
  <c r="CP289" i="1"/>
  <c r="CH289" i="1"/>
  <c r="BZ289" i="1"/>
  <c r="BR289" i="1"/>
  <c r="BJ289" i="1"/>
  <c r="BB289" i="1"/>
  <c r="AT289" i="1"/>
  <c r="AL289" i="1"/>
  <c r="AD289" i="1"/>
  <c r="V289" i="1"/>
  <c r="DP289" i="1"/>
  <c r="CZ289" i="1"/>
  <c r="CJ289" i="1"/>
  <c r="BT289" i="1"/>
  <c r="BD289" i="1"/>
  <c r="AN289" i="1"/>
  <c r="X289" i="1"/>
  <c r="DH289" i="1"/>
  <c r="CR289" i="1"/>
  <c r="CB289" i="1"/>
  <c r="BL289" i="1"/>
  <c r="AV289" i="1"/>
  <c r="AF289" i="1"/>
  <c r="P289" i="1"/>
  <c r="CV289" i="1"/>
  <c r="BP289" i="1"/>
  <c r="AJ289" i="1"/>
  <c r="CN289" i="1"/>
  <c r="BH289" i="1"/>
  <c r="AB289" i="1"/>
  <c r="DL289" i="1"/>
  <c r="CF289" i="1"/>
  <c r="AZ289" i="1"/>
  <c r="T289" i="1"/>
  <c r="DD289" i="1"/>
  <c r="BX289" i="1"/>
  <c r="AR289" i="1"/>
  <c r="DR289" i="1" l="1"/>
  <c r="DN290" i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D291" i="1"/>
  <c r="DJ290" i="1"/>
  <c r="DB290" i="1"/>
  <c r="CT290" i="1"/>
  <c r="CL290" i="1"/>
  <c r="CD290" i="1"/>
  <c r="BV290" i="1"/>
  <c r="BN290" i="1"/>
  <c r="BF290" i="1"/>
  <c r="AX290" i="1"/>
  <c r="AP290" i="1"/>
  <c r="AH290" i="1"/>
  <c r="Z290" i="1"/>
  <c r="R290" i="1"/>
  <c r="DH290" i="1"/>
  <c r="CR290" i="1"/>
  <c r="CB290" i="1"/>
  <c r="BL290" i="1"/>
  <c r="AV290" i="1"/>
  <c r="AF290" i="1"/>
  <c r="P290" i="1"/>
  <c r="DP290" i="1"/>
  <c r="CZ290" i="1"/>
  <c r="CJ290" i="1"/>
  <c r="BT290" i="1"/>
  <c r="BD290" i="1"/>
  <c r="AN290" i="1"/>
  <c r="X290" i="1"/>
  <c r="DD290" i="1"/>
  <c r="BX290" i="1"/>
  <c r="AR290" i="1"/>
  <c r="CV290" i="1"/>
  <c r="BP290" i="1"/>
  <c r="AJ290" i="1"/>
  <c r="CN290" i="1"/>
  <c r="BH290" i="1"/>
  <c r="AB290" i="1"/>
  <c r="CF290" i="1"/>
  <c r="AZ290" i="1"/>
  <c r="T290" i="1"/>
  <c r="DL290" i="1"/>
  <c r="DR290" i="1" l="1"/>
  <c r="D292" i="1"/>
  <c r="DJ291" i="1"/>
  <c r="DB291" i="1"/>
  <c r="CT291" i="1"/>
  <c r="CL291" i="1"/>
  <c r="CD291" i="1"/>
  <c r="BV291" i="1"/>
  <c r="BN291" i="1"/>
  <c r="BF291" i="1"/>
  <c r="AX291" i="1"/>
  <c r="AP291" i="1"/>
  <c r="AH291" i="1"/>
  <c r="Z291" i="1"/>
  <c r="R291" i="1"/>
  <c r="DN291" i="1"/>
  <c r="DF291" i="1"/>
  <c r="CX291" i="1"/>
  <c r="CP291" i="1"/>
  <c r="CH291" i="1"/>
  <c r="BZ291" i="1"/>
  <c r="BR291" i="1"/>
  <c r="BJ291" i="1"/>
  <c r="BB291" i="1"/>
  <c r="AT291" i="1"/>
  <c r="AL291" i="1"/>
  <c r="AD291" i="1"/>
  <c r="V291" i="1"/>
  <c r="DP291" i="1"/>
  <c r="CZ291" i="1"/>
  <c r="CJ291" i="1"/>
  <c r="BT291" i="1"/>
  <c r="BD291" i="1"/>
  <c r="AN291" i="1"/>
  <c r="X291" i="1"/>
  <c r="DH291" i="1"/>
  <c r="CR291" i="1"/>
  <c r="CB291" i="1"/>
  <c r="BL291" i="1"/>
  <c r="AV291" i="1"/>
  <c r="AF291" i="1"/>
  <c r="P291" i="1"/>
  <c r="DL291" i="1"/>
  <c r="CF291" i="1"/>
  <c r="AZ291" i="1"/>
  <c r="T291" i="1"/>
  <c r="DD291" i="1"/>
  <c r="BX291" i="1"/>
  <c r="AR291" i="1"/>
  <c r="CV291" i="1"/>
  <c r="BP291" i="1"/>
  <c r="AJ291" i="1"/>
  <c r="BH291" i="1"/>
  <c r="AB291" i="1"/>
  <c r="CN291" i="1"/>
  <c r="DR291" i="1" l="1"/>
  <c r="DN292" i="1"/>
  <c r="DF292" i="1"/>
  <c r="CX292" i="1"/>
  <c r="CP292" i="1"/>
  <c r="CH292" i="1"/>
  <c r="BZ292" i="1"/>
  <c r="BR292" i="1"/>
  <c r="BJ292" i="1"/>
  <c r="BB292" i="1"/>
  <c r="AT292" i="1"/>
  <c r="AL292" i="1"/>
  <c r="AD292" i="1"/>
  <c r="V292" i="1"/>
  <c r="D293" i="1"/>
  <c r="DJ292" i="1"/>
  <c r="DB292" i="1"/>
  <c r="CT292" i="1"/>
  <c r="CL292" i="1"/>
  <c r="CD292" i="1"/>
  <c r="BV292" i="1"/>
  <c r="BN292" i="1"/>
  <c r="BF292" i="1"/>
  <c r="AX292" i="1"/>
  <c r="AP292" i="1"/>
  <c r="AH292" i="1"/>
  <c r="Z292" i="1"/>
  <c r="R292" i="1"/>
  <c r="DH292" i="1"/>
  <c r="CR292" i="1"/>
  <c r="CB292" i="1"/>
  <c r="BL292" i="1"/>
  <c r="AV292" i="1"/>
  <c r="AF292" i="1"/>
  <c r="P292" i="1"/>
  <c r="DP292" i="1"/>
  <c r="CZ292" i="1"/>
  <c r="CJ292" i="1"/>
  <c r="BT292" i="1"/>
  <c r="BD292" i="1"/>
  <c r="AN292" i="1"/>
  <c r="X292" i="1"/>
  <c r="CN292" i="1"/>
  <c r="BH292" i="1"/>
  <c r="AB292" i="1"/>
  <c r="DL292" i="1"/>
  <c r="CF292" i="1"/>
  <c r="AZ292" i="1"/>
  <c r="T292" i="1"/>
  <c r="DD292" i="1"/>
  <c r="BX292" i="1"/>
  <c r="AR292" i="1"/>
  <c r="BP292" i="1"/>
  <c r="AJ292" i="1"/>
  <c r="CV292" i="1"/>
  <c r="DR292" i="1" l="1"/>
  <c r="D294" i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N293" i="1"/>
  <c r="DF293" i="1"/>
  <c r="CX293" i="1"/>
  <c r="CP293" i="1"/>
  <c r="CH293" i="1"/>
  <c r="BZ293" i="1"/>
  <c r="BR293" i="1"/>
  <c r="BJ293" i="1"/>
  <c r="BB293" i="1"/>
  <c r="AT293" i="1"/>
  <c r="AL293" i="1"/>
  <c r="AD293" i="1"/>
  <c r="V293" i="1"/>
  <c r="DP293" i="1"/>
  <c r="CZ293" i="1"/>
  <c r="CJ293" i="1"/>
  <c r="BT293" i="1"/>
  <c r="BD293" i="1"/>
  <c r="AN293" i="1"/>
  <c r="X293" i="1"/>
  <c r="DH293" i="1"/>
  <c r="CR293" i="1"/>
  <c r="CB293" i="1"/>
  <c r="BL293" i="1"/>
  <c r="AV293" i="1"/>
  <c r="AF293" i="1"/>
  <c r="P293" i="1"/>
  <c r="CV293" i="1"/>
  <c r="BP293" i="1"/>
  <c r="AJ293" i="1"/>
  <c r="CN293" i="1"/>
  <c r="BH293" i="1"/>
  <c r="AB293" i="1"/>
  <c r="DL293" i="1"/>
  <c r="CF293" i="1"/>
  <c r="AZ293" i="1"/>
  <c r="T293" i="1"/>
  <c r="AR293" i="1"/>
  <c r="DD293" i="1"/>
  <c r="BX293" i="1"/>
  <c r="DR293" i="1" l="1"/>
  <c r="DL294" i="1"/>
  <c r="DD294" i="1"/>
  <c r="CP294" i="1"/>
  <c r="CH294" i="1"/>
  <c r="BZ294" i="1"/>
  <c r="BR294" i="1"/>
  <c r="BJ294" i="1"/>
  <c r="BB294" i="1"/>
  <c r="AT294" i="1"/>
  <c r="AL294" i="1"/>
  <c r="AD294" i="1"/>
  <c r="V294" i="1"/>
  <c r="DP294" i="1"/>
  <c r="DH294" i="1"/>
  <c r="CZ294" i="1"/>
  <c r="CT294" i="1"/>
  <c r="CL294" i="1"/>
  <c r="CD294" i="1"/>
  <c r="BV294" i="1"/>
  <c r="BN294" i="1"/>
  <c r="BF294" i="1"/>
  <c r="AX294" i="1"/>
  <c r="AP294" i="1"/>
  <c r="AH294" i="1"/>
  <c r="Z294" i="1"/>
  <c r="R294" i="1"/>
  <c r="DF294" i="1"/>
  <c r="CR294" i="1"/>
  <c r="CB294" i="1"/>
  <c r="BL294" i="1"/>
  <c r="AV294" i="1"/>
  <c r="AF294" i="1"/>
  <c r="P294" i="1"/>
  <c r="DN294" i="1"/>
  <c r="CX294" i="1"/>
  <c r="CJ294" i="1"/>
  <c r="BT294" i="1"/>
  <c r="BD294" i="1"/>
  <c r="AN294" i="1"/>
  <c r="X294" i="1"/>
  <c r="DB294" i="1"/>
  <c r="BX294" i="1"/>
  <c r="AR294" i="1"/>
  <c r="D295" i="1"/>
  <c r="BP294" i="1"/>
  <c r="AJ294" i="1"/>
  <c r="CN294" i="1"/>
  <c r="BH294" i="1"/>
  <c r="AB294" i="1"/>
  <c r="DJ294" i="1"/>
  <c r="T294" i="1"/>
  <c r="CF294" i="1"/>
  <c r="AZ294" i="1"/>
  <c r="CV294" i="1"/>
  <c r="DR294" i="1" l="1"/>
  <c r="DP295" i="1"/>
  <c r="DH295" i="1"/>
  <c r="CZ295" i="1"/>
  <c r="CR295" i="1"/>
  <c r="CJ295" i="1"/>
  <c r="CB295" i="1"/>
  <c r="BT295" i="1"/>
  <c r="BL295" i="1"/>
  <c r="BD295" i="1"/>
  <c r="AV295" i="1"/>
  <c r="AN295" i="1"/>
  <c r="AF295" i="1"/>
  <c r="X295" i="1"/>
  <c r="P295" i="1"/>
  <c r="DL295" i="1"/>
  <c r="DD295" i="1"/>
  <c r="CV295" i="1"/>
  <c r="CN295" i="1"/>
  <c r="CF295" i="1"/>
  <c r="BX295" i="1"/>
  <c r="BP295" i="1"/>
  <c r="BH295" i="1"/>
  <c r="AZ295" i="1"/>
  <c r="AR295" i="1"/>
  <c r="AJ295" i="1"/>
  <c r="AB295" i="1"/>
  <c r="T295" i="1"/>
  <c r="DB295" i="1"/>
  <c r="CL295" i="1"/>
  <c r="BV295" i="1"/>
  <c r="BF295" i="1"/>
  <c r="AP295" i="1"/>
  <c r="Z295" i="1"/>
  <c r="D296" i="1"/>
  <c r="DJ295" i="1"/>
  <c r="CT295" i="1"/>
  <c r="CD295" i="1"/>
  <c r="BN295" i="1"/>
  <c r="AX295" i="1"/>
  <c r="AH295" i="1"/>
  <c r="R295" i="1"/>
  <c r="DN295" i="1"/>
  <c r="CH295" i="1"/>
  <c r="BB295" i="1"/>
  <c r="V295" i="1"/>
  <c r="DF295" i="1"/>
  <c r="BZ295" i="1"/>
  <c r="AT295" i="1"/>
  <c r="CX295" i="1"/>
  <c r="BR295" i="1"/>
  <c r="AL295" i="1"/>
  <c r="CP295" i="1"/>
  <c r="BJ295" i="1"/>
  <c r="AD295" i="1"/>
  <c r="DL296" i="1" l="1"/>
  <c r="DD296" i="1"/>
  <c r="CV296" i="1"/>
  <c r="CN296" i="1"/>
  <c r="CF296" i="1"/>
  <c r="BX296" i="1"/>
  <c r="BP296" i="1"/>
  <c r="BH296" i="1"/>
  <c r="AZ296" i="1"/>
  <c r="AR296" i="1"/>
  <c r="AJ296" i="1"/>
  <c r="AB296" i="1"/>
  <c r="T296" i="1"/>
  <c r="DP296" i="1"/>
  <c r="DH296" i="1"/>
  <c r="CZ296" i="1"/>
  <c r="CR296" i="1"/>
  <c r="CJ296" i="1"/>
  <c r="CB296" i="1"/>
  <c r="BT296" i="1"/>
  <c r="BL296" i="1"/>
  <c r="BD296" i="1"/>
  <c r="AV296" i="1"/>
  <c r="AN296" i="1"/>
  <c r="AF296" i="1"/>
  <c r="X296" i="1"/>
  <c r="P296" i="1"/>
  <c r="DN296" i="1"/>
  <c r="CX296" i="1"/>
  <c r="CH296" i="1"/>
  <c r="BR296" i="1"/>
  <c r="BB296" i="1"/>
  <c r="AL296" i="1"/>
  <c r="V296" i="1"/>
  <c r="DF296" i="1"/>
  <c r="CP296" i="1"/>
  <c r="BZ296" i="1"/>
  <c r="BJ296" i="1"/>
  <c r="AT296" i="1"/>
  <c r="AD296" i="1"/>
  <c r="CL296" i="1"/>
  <c r="BF296" i="1"/>
  <c r="Z296" i="1"/>
  <c r="DJ296" i="1"/>
  <c r="CD296" i="1"/>
  <c r="AX296" i="1"/>
  <c r="R296" i="1"/>
  <c r="DB296" i="1"/>
  <c r="BV296" i="1"/>
  <c r="AP296" i="1"/>
  <c r="BN296" i="1"/>
  <c r="D297" i="1"/>
  <c r="AH296" i="1"/>
  <c r="CT296" i="1"/>
  <c r="DR295" i="1"/>
  <c r="D298" i="1" l="1"/>
  <c r="DP297" i="1"/>
  <c r="DH297" i="1"/>
  <c r="CZ297" i="1"/>
  <c r="CR297" i="1"/>
  <c r="CJ297" i="1"/>
  <c r="CB297" i="1"/>
  <c r="BT297" i="1"/>
  <c r="BL297" i="1"/>
  <c r="BD297" i="1"/>
  <c r="AV297" i="1"/>
  <c r="AN297" i="1"/>
  <c r="AF297" i="1"/>
  <c r="X297" i="1"/>
  <c r="P297" i="1"/>
  <c r="DL297" i="1"/>
  <c r="DD297" i="1"/>
  <c r="CV297" i="1"/>
  <c r="CN297" i="1"/>
  <c r="CF297" i="1"/>
  <c r="BX297" i="1"/>
  <c r="BP297" i="1"/>
  <c r="BH297" i="1"/>
  <c r="AZ297" i="1"/>
  <c r="AR297" i="1"/>
  <c r="AJ297" i="1"/>
  <c r="AB297" i="1"/>
  <c r="T297" i="1"/>
  <c r="DJ297" i="1"/>
  <c r="CT297" i="1"/>
  <c r="CD297" i="1"/>
  <c r="BN297" i="1"/>
  <c r="AX297" i="1"/>
  <c r="AH297" i="1"/>
  <c r="R297" i="1"/>
  <c r="DB297" i="1"/>
  <c r="CL297" i="1"/>
  <c r="BV297" i="1"/>
  <c r="BF297" i="1"/>
  <c r="AP297" i="1"/>
  <c r="Z297" i="1"/>
  <c r="CX297" i="1"/>
  <c r="BR297" i="1"/>
  <c r="AL297" i="1"/>
  <c r="CP297" i="1"/>
  <c r="BJ297" i="1"/>
  <c r="AD297" i="1"/>
  <c r="DN297" i="1"/>
  <c r="CH297" i="1"/>
  <c r="BB297" i="1"/>
  <c r="V297" i="1"/>
  <c r="AT297" i="1"/>
  <c r="DF297" i="1"/>
  <c r="BZ297" i="1"/>
  <c r="DR296" i="1"/>
  <c r="DR297" i="1" l="1"/>
  <c r="DN298" i="1"/>
  <c r="DF298" i="1"/>
  <c r="CX298" i="1"/>
  <c r="CP298" i="1"/>
  <c r="CH298" i="1"/>
  <c r="BZ298" i="1"/>
  <c r="BR298" i="1"/>
  <c r="BJ298" i="1"/>
  <c r="BB298" i="1"/>
  <c r="AT298" i="1"/>
  <c r="AL298" i="1"/>
  <c r="AD298" i="1"/>
  <c r="V298" i="1"/>
  <c r="D299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DH298" i="1"/>
  <c r="CR298" i="1"/>
  <c r="CB298" i="1"/>
  <c r="BL298" i="1"/>
  <c r="AV298" i="1"/>
  <c r="AF298" i="1"/>
  <c r="P298" i="1"/>
  <c r="DP298" i="1"/>
  <c r="CZ298" i="1"/>
  <c r="CJ298" i="1"/>
  <c r="BT298" i="1"/>
  <c r="BD298" i="1"/>
  <c r="AN298" i="1"/>
  <c r="X298" i="1"/>
  <c r="DD298" i="1"/>
  <c r="BX298" i="1"/>
  <c r="AR298" i="1"/>
  <c r="CV298" i="1"/>
  <c r="BP298" i="1"/>
  <c r="AJ298" i="1"/>
  <c r="CN298" i="1"/>
  <c r="BH298" i="1"/>
  <c r="AB298" i="1"/>
  <c r="DL298" i="1"/>
  <c r="CF298" i="1"/>
  <c r="AZ298" i="1"/>
  <c r="T298" i="1"/>
  <c r="DR298" i="1" l="1"/>
  <c r="D300" i="1"/>
  <c r="DJ299" i="1"/>
  <c r="DB299" i="1"/>
  <c r="CT299" i="1"/>
  <c r="CL299" i="1"/>
  <c r="CD299" i="1"/>
  <c r="BV299" i="1"/>
  <c r="BN299" i="1"/>
  <c r="BF299" i="1"/>
  <c r="AX299" i="1"/>
  <c r="AP299" i="1"/>
  <c r="AH299" i="1"/>
  <c r="Z299" i="1"/>
  <c r="R299" i="1"/>
  <c r="DN299" i="1"/>
  <c r="DF299" i="1"/>
  <c r="CX299" i="1"/>
  <c r="CP299" i="1"/>
  <c r="CH299" i="1"/>
  <c r="BZ299" i="1"/>
  <c r="BR299" i="1"/>
  <c r="BJ299" i="1"/>
  <c r="BB299" i="1"/>
  <c r="AT299" i="1"/>
  <c r="AL299" i="1"/>
  <c r="AD299" i="1"/>
  <c r="V299" i="1"/>
  <c r="DL299" i="1"/>
  <c r="CV299" i="1"/>
  <c r="CF299" i="1"/>
  <c r="BP299" i="1"/>
  <c r="AZ299" i="1"/>
  <c r="AJ299" i="1"/>
  <c r="T299" i="1"/>
  <c r="DD299" i="1"/>
  <c r="CN299" i="1"/>
  <c r="BX299" i="1"/>
  <c r="BH299" i="1"/>
  <c r="AR299" i="1"/>
  <c r="AB299" i="1"/>
  <c r="CZ299" i="1"/>
  <c r="BT299" i="1"/>
  <c r="AN299" i="1"/>
  <c r="CR299" i="1"/>
  <c r="BL299" i="1"/>
  <c r="AF299" i="1"/>
  <c r="DP299" i="1"/>
  <c r="CJ299" i="1"/>
  <c r="BD299" i="1"/>
  <c r="X299" i="1"/>
  <c r="P299" i="1"/>
  <c r="DH299" i="1"/>
  <c r="CB299" i="1"/>
  <c r="AV299" i="1"/>
  <c r="DR299" i="1" l="1"/>
  <c r="DN300" i="1"/>
  <c r="DF300" i="1"/>
  <c r="CX300" i="1"/>
  <c r="CP300" i="1"/>
  <c r="CH300" i="1"/>
  <c r="BZ300" i="1"/>
  <c r="BR300" i="1"/>
  <c r="BJ300" i="1"/>
  <c r="BB300" i="1"/>
  <c r="AT300" i="1"/>
  <c r="AL300" i="1"/>
  <c r="AD300" i="1"/>
  <c r="V300" i="1"/>
  <c r="D301" i="1"/>
  <c r="DJ300" i="1"/>
  <c r="DB300" i="1"/>
  <c r="CT300" i="1"/>
  <c r="CL300" i="1"/>
  <c r="CD300" i="1"/>
  <c r="BV300" i="1"/>
  <c r="BN300" i="1"/>
  <c r="BF300" i="1"/>
  <c r="AX300" i="1"/>
  <c r="AP300" i="1"/>
  <c r="AH300" i="1"/>
  <c r="Z300" i="1"/>
  <c r="R300" i="1"/>
  <c r="DD300" i="1"/>
  <c r="CN300" i="1"/>
  <c r="BX300" i="1"/>
  <c r="BH300" i="1"/>
  <c r="AR300" i="1"/>
  <c r="AB300" i="1"/>
  <c r="DL300" i="1"/>
  <c r="CV300" i="1"/>
  <c r="CF300" i="1"/>
  <c r="BP300" i="1"/>
  <c r="AZ300" i="1"/>
  <c r="AJ300" i="1"/>
  <c r="T300" i="1"/>
  <c r="CZ300" i="1"/>
  <c r="BT300" i="1"/>
  <c r="AN300" i="1"/>
  <c r="CR300" i="1"/>
  <c r="BL300" i="1"/>
  <c r="AF300" i="1"/>
  <c r="DP300" i="1"/>
  <c r="CJ300" i="1"/>
  <c r="BD300" i="1"/>
  <c r="X300" i="1"/>
  <c r="DH300" i="1"/>
  <c r="CB300" i="1"/>
  <c r="AV300" i="1"/>
  <c r="P300" i="1"/>
  <c r="DR300" i="1" l="1"/>
  <c r="D302" i="1"/>
  <c r="D303" i="1" s="1"/>
  <c r="DJ301" i="1"/>
  <c r="DJ282" i="1" s="1"/>
  <c r="DB301" i="1"/>
  <c r="DB282" i="1" s="1"/>
  <c r="CT301" i="1"/>
  <c r="CT282" i="1" s="1"/>
  <c r="CL301" i="1"/>
  <c r="CL282" i="1" s="1"/>
  <c r="CD301" i="1"/>
  <c r="CD282" i="1" s="1"/>
  <c r="BV301" i="1"/>
  <c r="BV282" i="1" s="1"/>
  <c r="BN301" i="1"/>
  <c r="BN282" i="1" s="1"/>
  <c r="BF301" i="1"/>
  <c r="BF282" i="1" s="1"/>
  <c r="AX301" i="1"/>
  <c r="AX282" i="1" s="1"/>
  <c r="AP301" i="1"/>
  <c r="AP282" i="1" s="1"/>
  <c r="AH301" i="1"/>
  <c r="AH282" i="1" s="1"/>
  <c r="Z301" i="1"/>
  <c r="Z282" i="1" s="1"/>
  <c r="R301" i="1"/>
  <c r="R282" i="1" s="1"/>
  <c r="DN301" i="1"/>
  <c r="DN282" i="1" s="1"/>
  <c r="DF301" i="1"/>
  <c r="DF282" i="1" s="1"/>
  <c r="CX301" i="1"/>
  <c r="CX282" i="1" s="1"/>
  <c r="CP301" i="1"/>
  <c r="CP282" i="1" s="1"/>
  <c r="CH301" i="1"/>
  <c r="CH282" i="1" s="1"/>
  <c r="BZ301" i="1"/>
  <c r="BZ282" i="1" s="1"/>
  <c r="BR301" i="1"/>
  <c r="BR282" i="1" s="1"/>
  <c r="BJ301" i="1"/>
  <c r="BJ282" i="1" s="1"/>
  <c r="BB301" i="1"/>
  <c r="BB282" i="1" s="1"/>
  <c r="AT301" i="1"/>
  <c r="AT282" i="1" s="1"/>
  <c r="AL301" i="1"/>
  <c r="AL282" i="1" s="1"/>
  <c r="AD301" i="1"/>
  <c r="AD282" i="1" s="1"/>
  <c r="V301" i="1"/>
  <c r="V282" i="1" s="1"/>
  <c r="DH301" i="1"/>
  <c r="DH282" i="1" s="1"/>
  <c r="CR301" i="1"/>
  <c r="CR282" i="1" s="1"/>
  <c r="CB301" i="1"/>
  <c r="CB282" i="1" s="1"/>
  <c r="BL301" i="1"/>
  <c r="BL282" i="1" s="1"/>
  <c r="AV301" i="1"/>
  <c r="AV282" i="1" s="1"/>
  <c r="AF301" i="1"/>
  <c r="AF282" i="1" s="1"/>
  <c r="P301" i="1"/>
  <c r="DP301" i="1"/>
  <c r="DP282" i="1" s="1"/>
  <c r="CZ301" i="1"/>
  <c r="CZ282" i="1" s="1"/>
  <c r="CJ301" i="1"/>
  <c r="CJ282" i="1" s="1"/>
  <c r="BT301" i="1"/>
  <c r="BT282" i="1" s="1"/>
  <c r="BD301" i="1"/>
  <c r="BD282" i="1" s="1"/>
  <c r="AN301" i="1"/>
  <c r="AN282" i="1" s="1"/>
  <c r="X301" i="1"/>
  <c r="X282" i="1" s="1"/>
  <c r="CN301" i="1"/>
  <c r="CN282" i="1" s="1"/>
  <c r="BH301" i="1"/>
  <c r="BH282" i="1" s="1"/>
  <c r="AB301" i="1"/>
  <c r="AB282" i="1" s="1"/>
  <c r="DL301" i="1"/>
  <c r="DL282" i="1" s="1"/>
  <c r="CF301" i="1"/>
  <c r="CF282" i="1" s="1"/>
  <c r="AZ301" i="1"/>
  <c r="AZ282" i="1" s="1"/>
  <c r="T301" i="1"/>
  <c r="T282" i="1" s="1"/>
  <c r="DD301" i="1"/>
  <c r="DD282" i="1" s="1"/>
  <c r="BX301" i="1"/>
  <c r="BX282" i="1" s="1"/>
  <c r="AR301" i="1"/>
  <c r="AR282" i="1" s="1"/>
  <c r="AJ301" i="1"/>
  <c r="AJ282" i="1" s="1"/>
  <c r="CV301" i="1"/>
  <c r="CV282" i="1" s="1"/>
  <c r="BP301" i="1"/>
  <c r="BP282" i="1" s="1"/>
  <c r="DR301" i="1" l="1"/>
  <c r="DR282" i="1" s="1"/>
  <c r="P282" i="1"/>
  <c r="DN303" i="1"/>
  <c r="DF303" i="1"/>
  <c r="CX303" i="1"/>
  <c r="CP303" i="1"/>
  <c r="CH303" i="1"/>
  <c r="BZ303" i="1"/>
  <c r="BR303" i="1"/>
  <c r="BJ303" i="1"/>
  <c r="BB303" i="1"/>
  <c r="DL303" i="1"/>
  <c r="DB303" i="1"/>
  <c r="CR303" i="1"/>
  <c r="CF303" i="1"/>
  <c r="BV303" i="1"/>
  <c r="BL303" i="1"/>
  <c r="AZ303" i="1"/>
  <c r="AR303" i="1"/>
  <c r="AJ303" i="1"/>
  <c r="AB303" i="1"/>
  <c r="T303" i="1"/>
  <c r="DH303" i="1"/>
  <c r="CV303" i="1"/>
  <c r="CL303" i="1"/>
  <c r="CB303" i="1"/>
  <c r="BP303" i="1"/>
  <c r="BF303" i="1"/>
  <c r="AV303" i="1"/>
  <c r="AN303" i="1"/>
  <c r="AF303" i="1"/>
  <c r="X303" i="1"/>
  <c r="P303" i="1"/>
  <c r="DJ303" i="1"/>
  <c r="CN303" i="1"/>
  <c r="BT303" i="1"/>
  <c r="AX303" i="1"/>
  <c r="AH303" i="1"/>
  <c r="R303" i="1"/>
  <c r="CZ303" i="1"/>
  <c r="CD303" i="1"/>
  <c r="BH303" i="1"/>
  <c r="AP303" i="1"/>
  <c r="Z303" i="1"/>
  <c r="DD303" i="1"/>
  <c r="BN303" i="1"/>
  <c r="AD303" i="1"/>
  <c r="CT303" i="1"/>
  <c r="BD303" i="1"/>
  <c r="V303" i="1"/>
  <c r="CJ303" i="1"/>
  <c r="AT303" i="1"/>
  <c r="DP303" i="1"/>
  <c r="D304" i="1"/>
  <c r="BX303" i="1"/>
  <c r="AL303" i="1"/>
  <c r="DL304" i="1" l="1"/>
  <c r="DD304" i="1"/>
  <c r="CV304" i="1"/>
  <c r="CN304" i="1"/>
  <c r="CF304" i="1"/>
  <c r="BX304" i="1"/>
  <c r="BP304" i="1"/>
  <c r="BH304" i="1"/>
  <c r="D305" i="1"/>
  <c r="DJ304" i="1"/>
  <c r="DB304" i="1"/>
  <c r="CT304" i="1"/>
  <c r="CL304" i="1"/>
  <c r="CD304" i="1"/>
  <c r="BV304" i="1"/>
  <c r="BN304" i="1"/>
  <c r="BF304" i="1"/>
  <c r="AX304" i="1"/>
  <c r="AP304" i="1"/>
  <c r="AH304" i="1"/>
  <c r="Z304" i="1"/>
  <c r="R304" i="1"/>
  <c r="DN304" i="1"/>
  <c r="CX304" i="1"/>
  <c r="CH304" i="1"/>
  <c r="BR304" i="1"/>
  <c r="BB304" i="1"/>
  <c r="AR304" i="1"/>
  <c r="AF304" i="1"/>
  <c r="V304" i="1"/>
  <c r="DF304" i="1"/>
  <c r="CP304" i="1"/>
  <c r="BZ304" i="1"/>
  <c r="BJ304" i="1"/>
  <c r="AV304" i="1"/>
  <c r="AL304" i="1"/>
  <c r="AB304" i="1"/>
  <c r="P304" i="1"/>
  <c r="DH304" i="1"/>
  <c r="CB304" i="1"/>
  <c r="AZ304" i="1"/>
  <c r="AD304" i="1"/>
  <c r="CR304" i="1"/>
  <c r="BL304" i="1"/>
  <c r="AN304" i="1"/>
  <c r="T304" i="1"/>
  <c r="CZ304" i="1"/>
  <c r="AT304" i="1"/>
  <c r="CJ304" i="1"/>
  <c r="AJ304" i="1"/>
  <c r="BT304" i="1"/>
  <c r="X304" i="1"/>
  <c r="DP304" i="1"/>
  <c r="BD304" i="1"/>
  <c r="DR303" i="1"/>
  <c r="DR304" i="1" l="1"/>
  <c r="DP305" i="1"/>
  <c r="DH305" i="1"/>
  <c r="CZ305" i="1"/>
  <c r="CR305" i="1"/>
  <c r="CJ305" i="1"/>
  <c r="CB305" i="1"/>
  <c r="BT305" i="1"/>
  <c r="BL305" i="1"/>
  <c r="BD305" i="1"/>
  <c r="AV305" i="1"/>
  <c r="AN305" i="1"/>
  <c r="AF305" i="1"/>
  <c r="X305" i="1"/>
  <c r="P305" i="1"/>
  <c r="DN305" i="1"/>
  <c r="DF305" i="1"/>
  <c r="CX305" i="1"/>
  <c r="CP305" i="1"/>
  <c r="CH305" i="1"/>
  <c r="BZ305" i="1"/>
  <c r="BR305" i="1"/>
  <c r="BJ305" i="1"/>
  <c r="BB305" i="1"/>
  <c r="AT305" i="1"/>
  <c r="AL305" i="1"/>
  <c r="AD305" i="1"/>
  <c r="V305" i="1"/>
  <c r="DD305" i="1"/>
  <c r="CN305" i="1"/>
  <c r="BX305" i="1"/>
  <c r="BH305" i="1"/>
  <c r="AR305" i="1"/>
  <c r="AB305" i="1"/>
  <c r="DL305" i="1"/>
  <c r="CV305" i="1"/>
  <c r="CF305" i="1"/>
  <c r="BP305" i="1"/>
  <c r="AZ305" i="1"/>
  <c r="AJ305" i="1"/>
  <c r="T305" i="1"/>
  <c r="DJ305" i="1"/>
  <c r="CD305" i="1"/>
  <c r="AX305" i="1"/>
  <c r="R305" i="1"/>
  <c r="D306" i="1"/>
  <c r="CT305" i="1"/>
  <c r="BN305" i="1"/>
  <c r="AH305" i="1"/>
  <c r="CL305" i="1"/>
  <c r="Z305" i="1"/>
  <c r="BV305" i="1"/>
  <c r="BF305" i="1"/>
  <c r="DB305" i="1"/>
  <c r="AP305" i="1"/>
  <c r="DR305" i="1" l="1"/>
  <c r="DL306" i="1"/>
  <c r="DD306" i="1"/>
  <c r="CV306" i="1"/>
  <c r="CN306" i="1"/>
  <c r="CF306" i="1"/>
  <c r="BX306" i="1"/>
  <c r="BP306" i="1"/>
  <c r="BH306" i="1"/>
  <c r="AZ306" i="1"/>
  <c r="AR306" i="1"/>
  <c r="AJ306" i="1"/>
  <c r="AB306" i="1"/>
  <c r="T306" i="1"/>
  <c r="D307" i="1"/>
  <c r="DJ306" i="1"/>
  <c r="DB306" i="1"/>
  <c r="CT306" i="1"/>
  <c r="CL306" i="1"/>
  <c r="CD306" i="1"/>
  <c r="BV306" i="1"/>
  <c r="BN306" i="1"/>
  <c r="BF306" i="1"/>
  <c r="AX306" i="1"/>
  <c r="AP306" i="1"/>
  <c r="AH306" i="1"/>
  <c r="Z306" i="1"/>
  <c r="R306" i="1"/>
  <c r="DP306" i="1"/>
  <c r="CZ306" i="1"/>
  <c r="CJ306" i="1"/>
  <c r="BT306" i="1"/>
  <c r="BD306" i="1"/>
  <c r="AN306" i="1"/>
  <c r="X306" i="1"/>
  <c r="DH306" i="1"/>
  <c r="CR306" i="1"/>
  <c r="CB306" i="1"/>
  <c r="BL306" i="1"/>
  <c r="AV306" i="1"/>
  <c r="AF306" i="1"/>
  <c r="P306" i="1"/>
  <c r="CP306" i="1"/>
  <c r="BJ306" i="1"/>
  <c r="AD306" i="1"/>
  <c r="DF306" i="1"/>
  <c r="BZ306" i="1"/>
  <c r="AT306" i="1"/>
  <c r="CX306" i="1"/>
  <c r="AL306" i="1"/>
  <c r="CH306" i="1"/>
  <c r="V306" i="1"/>
  <c r="BR306" i="1"/>
  <c r="DN306" i="1"/>
  <c r="BB306" i="1"/>
  <c r="D308" i="1" l="1"/>
  <c r="DP307" i="1"/>
  <c r="DH307" i="1"/>
  <c r="CZ307" i="1"/>
  <c r="CR307" i="1"/>
  <c r="CJ307" i="1"/>
  <c r="CB307" i="1"/>
  <c r="BT307" i="1"/>
  <c r="BL307" i="1"/>
  <c r="BD307" i="1"/>
  <c r="AV307" i="1"/>
  <c r="AN307" i="1"/>
  <c r="AF307" i="1"/>
  <c r="X307" i="1"/>
  <c r="P307" i="1"/>
  <c r="DN307" i="1"/>
  <c r="DF307" i="1"/>
  <c r="CX307" i="1"/>
  <c r="CP307" i="1"/>
  <c r="CH307" i="1"/>
  <c r="BZ307" i="1"/>
  <c r="BR307" i="1"/>
  <c r="BJ307" i="1"/>
  <c r="BB307" i="1"/>
  <c r="AT307" i="1"/>
  <c r="AL307" i="1"/>
  <c r="AD307" i="1"/>
  <c r="V307" i="1"/>
  <c r="DJ307" i="1"/>
  <c r="CT307" i="1"/>
  <c r="CD307" i="1"/>
  <c r="BN307" i="1"/>
  <c r="AX307" i="1"/>
  <c r="AH307" i="1"/>
  <c r="R307" i="1"/>
  <c r="DB307" i="1"/>
  <c r="CL307" i="1"/>
  <c r="BV307" i="1"/>
  <c r="BF307" i="1"/>
  <c r="AP307" i="1"/>
  <c r="Z307" i="1"/>
  <c r="CN307" i="1"/>
  <c r="BH307" i="1"/>
  <c r="AB307" i="1"/>
  <c r="DD307" i="1"/>
  <c r="BX307" i="1"/>
  <c r="AR307" i="1"/>
  <c r="BP307" i="1"/>
  <c r="DL307" i="1"/>
  <c r="AZ307" i="1"/>
  <c r="CV307" i="1"/>
  <c r="AJ307" i="1"/>
  <c r="CF307" i="1"/>
  <c r="T307" i="1"/>
  <c r="DR306" i="1"/>
  <c r="DR307" i="1" l="1"/>
  <c r="DN308" i="1"/>
  <c r="DF308" i="1"/>
  <c r="CX308" i="1"/>
  <c r="CP308" i="1"/>
  <c r="CH308" i="1"/>
  <c r="BZ308" i="1"/>
  <c r="BR308" i="1"/>
  <c r="BJ308" i="1"/>
  <c r="BB308" i="1"/>
  <c r="AT308" i="1"/>
  <c r="AL308" i="1"/>
  <c r="AD308" i="1"/>
  <c r="V308" i="1"/>
  <c r="DL308" i="1"/>
  <c r="DD308" i="1"/>
  <c r="CV308" i="1"/>
  <c r="CN308" i="1"/>
  <c r="CF308" i="1"/>
  <c r="BX308" i="1"/>
  <c r="BP308" i="1"/>
  <c r="BH308" i="1"/>
  <c r="AZ308" i="1"/>
  <c r="AR308" i="1"/>
  <c r="AJ308" i="1"/>
  <c r="AB308" i="1"/>
  <c r="T308" i="1"/>
  <c r="D309" i="1"/>
  <c r="DJ308" i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H308" i="1"/>
  <c r="CB308" i="1"/>
  <c r="AV308" i="1"/>
  <c r="P308" i="1"/>
  <c r="CR308" i="1"/>
  <c r="BL308" i="1"/>
  <c r="AF308" i="1"/>
  <c r="DP308" i="1"/>
  <c r="BD308" i="1"/>
  <c r="CJ308" i="1"/>
  <c r="X308" i="1"/>
  <c r="CZ308" i="1"/>
  <c r="BT308" i="1"/>
  <c r="AN308" i="1"/>
  <c r="DR308" i="1" l="1"/>
  <c r="D310" i="1"/>
  <c r="DJ309" i="1"/>
  <c r="DB309" i="1"/>
  <c r="CT309" i="1"/>
  <c r="CL309" i="1"/>
  <c r="CD309" i="1"/>
  <c r="BV309" i="1"/>
  <c r="BN309" i="1"/>
  <c r="BF309" i="1"/>
  <c r="AX309" i="1"/>
  <c r="AP309" i="1"/>
  <c r="AH309" i="1"/>
  <c r="Z309" i="1"/>
  <c r="R309" i="1"/>
  <c r="DP309" i="1"/>
  <c r="DH309" i="1"/>
  <c r="CZ309" i="1"/>
  <c r="CR309" i="1"/>
  <c r="CJ309" i="1"/>
  <c r="CB309" i="1"/>
  <c r="BT309" i="1"/>
  <c r="BL309" i="1"/>
  <c r="BD309" i="1"/>
  <c r="AV309" i="1"/>
  <c r="AN309" i="1"/>
  <c r="AF309" i="1"/>
  <c r="X309" i="1"/>
  <c r="P309" i="1"/>
  <c r="DN309" i="1"/>
  <c r="DF309" i="1"/>
  <c r="CX309" i="1"/>
  <c r="CP309" i="1"/>
  <c r="CH309" i="1"/>
  <c r="BZ309" i="1"/>
  <c r="BR309" i="1"/>
  <c r="BJ309" i="1"/>
  <c r="BB309" i="1"/>
  <c r="AT309" i="1"/>
  <c r="AL309" i="1"/>
  <c r="AD309" i="1"/>
  <c r="V309" i="1"/>
  <c r="DD309" i="1"/>
  <c r="BX309" i="1"/>
  <c r="AR309" i="1"/>
  <c r="CN309" i="1"/>
  <c r="BH309" i="1"/>
  <c r="AB309" i="1"/>
  <c r="CF309" i="1"/>
  <c r="T309" i="1"/>
  <c r="DL309" i="1"/>
  <c r="AZ309" i="1"/>
  <c r="AJ309" i="1"/>
  <c r="CV309" i="1"/>
  <c r="BP309" i="1"/>
  <c r="DN310" i="1" l="1"/>
  <c r="DF310" i="1"/>
  <c r="CX310" i="1"/>
  <c r="CP310" i="1"/>
  <c r="CH310" i="1"/>
  <c r="BZ310" i="1"/>
  <c r="BR310" i="1"/>
  <c r="BJ310" i="1"/>
  <c r="BB310" i="1"/>
  <c r="AT310" i="1"/>
  <c r="AL310" i="1"/>
  <c r="AD310" i="1"/>
  <c r="V310" i="1"/>
  <c r="DL310" i="1"/>
  <c r="DD310" i="1"/>
  <c r="CV310" i="1"/>
  <c r="CN310" i="1"/>
  <c r="CF310" i="1"/>
  <c r="BX310" i="1"/>
  <c r="BP310" i="1"/>
  <c r="BH310" i="1"/>
  <c r="AZ310" i="1"/>
  <c r="AR310" i="1"/>
  <c r="AJ310" i="1"/>
  <c r="AB310" i="1"/>
  <c r="T310" i="1"/>
  <c r="D311" i="1"/>
  <c r="DJ310" i="1"/>
  <c r="DB310" i="1"/>
  <c r="CT310" i="1"/>
  <c r="CL310" i="1"/>
  <c r="CD310" i="1"/>
  <c r="BV310" i="1"/>
  <c r="BN310" i="1"/>
  <c r="BF310" i="1"/>
  <c r="AX310" i="1"/>
  <c r="AP310" i="1"/>
  <c r="AH310" i="1"/>
  <c r="Z310" i="1"/>
  <c r="R310" i="1"/>
  <c r="DH310" i="1"/>
  <c r="CB310" i="1"/>
  <c r="AV310" i="1"/>
  <c r="P310" i="1"/>
  <c r="CR310" i="1"/>
  <c r="BL310" i="1"/>
  <c r="AF310" i="1"/>
  <c r="BT310" i="1"/>
  <c r="CZ310" i="1"/>
  <c r="AN310" i="1"/>
  <c r="X310" i="1"/>
  <c r="DP310" i="1"/>
  <c r="CJ310" i="1"/>
  <c r="BD310" i="1"/>
  <c r="DR309" i="1"/>
  <c r="DR310" i="1" l="1"/>
  <c r="D312" i="1"/>
  <c r="DJ311" i="1"/>
  <c r="DB311" i="1"/>
  <c r="CT311" i="1"/>
  <c r="CL311" i="1"/>
  <c r="CD311" i="1"/>
  <c r="BV311" i="1"/>
  <c r="BN311" i="1"/>
  <c r="BF311" i="1"/>
  <c r="AX311" i="1"/>
  <c r="AP311" i="1"/>
  <c r="AH311" i="1"/>
  <c r="Z311" i="1"/>
  <c r="R311" i="1"/>
  <c r="DP311" i="1"/>
  <c r="DH311" i="1"/>
  <c r="CZ311" i="1"/>
  <c r="CR311" i="1"/>
  <c r="CJ311" i="1"/>
  <c r="CB311" i="1"/>
  <c r="BT311" i="1"/>
  <c r="BL311" i="1"/>
  <c r="BD311" i="1"/>
  <c r="AV311" i="1"/>
  <c r="AN311" i="1"/>
  <c r="AF311" i="1"/>
  <c r="X311" i="1"/>
  <c r="P311" i="1"/>
  <c r="DN311" i="1"/>
  <c r="DF311" i="1"/>
  <c r="CX311" i="1"/>
  <c r="CP311" i="1"/>
  <c r="CH311" i="1"/>
  <c r="BZ311" i="1"/>
  <c r="BR311" i="1"/>
  <c r="BJ311" i="1"/>
  <c r="BB311" i="1"/>
  <c r="AT311" i="1"/>
  <c r="AL311" i="1"/>
  <c r="AD311" i="1"/>
  <c r="V311" i="1"/>
  <c r="DD311" i="1"/>
  <c r="BX311" i="1"/>
  <c r="AR311" i="1"/>
  <c r="CN311" i="1"/>
  <c r="BH311" i="1"/>
  <c r="AB311" i="1"/>
  <c r="CV311" i="1"/>
  <c r="AJ311" i="1"/>
  <c r="BP311" i="1"/>
  <c r="AZ311" i="1"/>
  <c r="T311" i="1"/>
  <c r="DL311" i="1"/>
  <c r="CF311" i="1"/>
  <c r="DN312" i="1" l="1"/>
  <c r="DF312" i="1"/>
  <c r="CX312" i="1"/>
  <c r="CP312" i="1"/>
  <c r="CH312" i="1"/>
  <c r="BZ312" i="1"/>
  <c r="BR312" i="1"/>
  <c r="BJ312" i="1"/>
  <c r="BB312" i="1"/>
  <c r="AT312" i="1"/>
  <c r="AL312" i="1"/>
  <c r="AD312" i="1"/>
  <c r="V312" i="1"/>
  <c r="DL312" i="1"/>
  <c r="DD312" i="1"/>
  <c r="CV312" i="1"/>
  <c r="CN312" i="1"/>
  <c r="CF312" i="1"/>
  <c r="BX312" i="1"/>
  <c r="BP312" i="1"/>
  <c r="BH312" i="1"/>
  <c r="AZ312" i="1"/>
  <c r="AR312" i="1"/>
  <c r="AJ312" i="1"/>
  <c r="AB312" i="1"/>
  <c r="T312" i="1"/>
  <c r="D313" i="1"/>
  <c r="DJ312" i="1"/>
  <c r="DB312" i="1"/>
  <c r="CT312" i="1"/>
  <c r="CL312" i="1"/>
  <c r="CD312" i="1"/>
  <c r="BV312" i="1"/>
  <c r="BN312" i="1"/>
  <c r="BF312" i="1"/>
  <c r="AX312" i="1"/>
  <c r="AP312" i="1"/>
  <c r="AH312" i="1"/>
  <c r="Z312" i="1"/>
  <c r="R312" i="1"/>
  <c r="DH312" i="1"/>
  <c r="CB312" i="1"/>
  <c r="AV312" i="1"/>
  <c r="P312" i="1"/>
  <c r="CR312" i="1"/>
  <c r="BL312" i="1"/>
  <c r="AF312" i="1"/>
  <c r="CJ312" i="1"/>
  <c r="X312" i="1"/>
  <c r="DP312" i="1"/>
  <c r="BD312" i="1"/>
  <c r="CZ312" i="1"/>
  <c r="BT312" i="1"/>
  <c r="AN312" i="1"/>
  <c r="DR311" i="1"/>
  <c r="DR312" i="1" l="1"/>
  <c r="D314" i="1"/>
  <c r="DJ313" i="1"/>
  <c r="DB313" i="1"/>
  <c r="CT313" i="1"/>
  <c r="CL313" i="1"/>
  <c r="CD313" i="1"/>
  <c r="BV313" i="1"/>
  <c r="BN313" i="1"/>
  <c r="BF313" i="1"/>
  <c r="AX313" i="1"/>
  <c r="AP313" i="1"/>
  <c r="AH313" i="1"/>
  <c r="Z313" i="1"/>
  <c r="R313" i="1"/>
  <c r="DP313" i="1"/>
  <c r="DH313" i="1"/>
  <c r="CZ313" i="1"/>
  <c r="CR313" i="1"/>
  <c r="CJ313" i="1"/>
  <c r="CB313" i="1"/>
  <c r="BT313" i="1"/>
  <c r="BL313" i="1"/>
  <c r="BD313" i="1"/>
  <c r="AV313" i="1"/>
  <c r="AN313" i="1"/>
  <c r="AF313" i="1"/>
  <c r="X313" i="1"/>
  <c r="P313" i="1"/>
  <c r="DN313" i="1"/>
  <c r="DF313" i="1"/>
  <c r="CX313" i="1"/>
  <c r="CP313" i="1"/>
  <c r="CH313" i="1"/>
  <c r="BZ313" i="1"/>
  <c r="BR313" i="1"/>
  <c r="BJ313" i="1"/>
  <c r="BB313" i="1"/>
  <c r="AT313" i="1"/>
  <c r="AL313" i="1"/>
  <c r="AD313" i="1"/>
  <c r="V313" i="1"/>
  <c r="DD313" i="1"/>
  <c r="BX313" i="1"/>
  <c r="AR313" i="1"/>
  <c r="CN313" i="1"/>
  <c r="BH313" i="1"/>
  <c r="AB313" i="1"/>
  <c r="DL313" i="1"/>
  <c r="AZ313" i="1"/>
  <c r="CF313" i="1"/>
  <c r="T313" i="1"/>
  <c r="BP313" i="1"/>
  <c r="AJ313" i="1"/>
  <c r="CV313" i="1"/>
  <c r="DN314" i="1" l="1"/>
  <c r="DF314" i="1"/>
  <c r="CX314" i="1"/>
  <c r="CP314" i="1"/>
  <c r="CH314" i="1"/>
  <c r="BZ314" i="1"/>
  <c r="BR314" i="1"/>
  <c r="BJ314" i="1"/>
  <c r="BB314" i="1"/>
  <c r="AT314" i="1"/>
  <c r="AL314" i="1"/>
  <c r="AD314" i="1"/>
  <c r="V314" i="1"/>
  <c r="DL314" i="1"/>
  <c r="DD314" i="1"/>
  <c r="CV314" i="1"/>
  <c r="CN314" i="1"/>
  <c r="CF314" i="1"/>
  <c r="BX314" i="1"/>
  <c r="BP314" i="1"/>
  <c r="BH314" i="1"/>
  <c r="AZ314" i="1"/>
  <c r="AR314" i="1"/>
  <c r="AJ314" i="1"/>
  <c r="AB314" i="1"/>
  <c r="T314" i="1"/>
  <c r="D315" i="1"/>
  <c r="DJ314" i="1"/>
  <c r="DB314" i="1"/>
  <c r="CT314" i="1"/>
  <c r="CL314" i="1"/>
  <c r="CD314" i="1"/>
  <c r="BV314" i="1"/>
  <c r="BN314" i="1"/>
  <c r="BF314" i="1"/>
  <c r="AX314" i="1"/>
  <c r="AP314" i="1"/>
  <c r="AH314" i="1"/>
  <c r="Z314" i="1"/>
  <c r="R314" i="1"/>
  <c r="DH314" i="1"/>
  <c r="CB314" i="1"/>
  <c r="AV314" i="1"/>
  <c r="P314" i="1"/>
  <c r="CR314" i="1"/>
  <c r="BL314" i="1"/>
  <c r="AF314" i="1"/>
  <c r="CZ314" i="1"/>
  <c r="AN314" i="1"/>
  <c r="BT314" i="1"/>
  <c r="BD314" i="1"/>
  <c r="X314" i="1"/>
  <c r="DP314" i="1"/>
  <c r="CJ314" i="1"/>
  <c r="DR313" i="1"/>
  <c r="DR314" i="1" l="1"/>
  <c r="D316" i="1"/>
  <c r="DJ315" i="1"/>
  <c r="DB315" i="1"/>
  <c r="CT315" i="1"/>
  <c r="CL315" i="1"/>
  <c r="CD315" i="1"/>
  <c r="BV315" i="1"/>
  <c r="BN315" i="1"/>
  <c r="BF315" i="1"/>
  <c r="AX315" i="1"/>
  <c r="AP315" i="1"/>
  <c r="AH315" i="1"/>
  <c r="Z315" i="1"/>
  <c r="R315" i="1"/>
  <c r="DP315" i="1"/>
  <c r="DH315" i="1"/>
  <c r="CZ315" i="1"/>
  <c r="CR315" i="1"/>
  <c r="CJ315" i="1"/>
  <c r="CB315" i="1"/>
  <c r="BT315" i="1"/>
  <c r="BL315" i="1"/>
  <c r="BD315" i="1"/>
  <c r="AV315" i="1"/>
  <c r="AN315" i="1"/>
  <c r="AF315" i="1"/>
  <c r="X315" i="1"/>
  <c r="P315" i="1"/>
  <c r="DN315" i="1"/>
  <c r="DF315" i="1"/>
  <c r="CX315" i="1"/>
  <c r="CP315" i="1"/>
  <c r="CH315" i="1"/>
  <c r="BZ315" i="1"/>
  <c r="BR315" i="1"/>
  <c r="BJ315" i="1"/>
  <c r="BB315" i="1"/>
  <c r="AT315" i="1"/>
  <c r="AL315" i="1"/>
  <c r="AD315" i="1"/>
  <c r="V315" i="1"/>
  <c r="DD315" i="1"/>
  <c r="BX315" i="1"/>
  <c r="AR315" i="1"/>
  <c r="CN315" i="1"/>
  <c r="BH315" i="1"/>
  <c r="AB315" i="1"/>
  <c r="BP315" i="1"/>
  <c r="CV315" i="1"/>
  <c r="AJ315" i="1"/>
  <c r="CF315" i="1"/>
  <c r="AZ315" i="1"/>
  <c r="T315" i="1"/>
  <c r="DL315" i="1"/>
  <c r="DN316" i="1" l="1"/>
  <c r="DF316" i="1"/>
  <c r="CX316" i="1"/>
  <c r="CP316" i="1"/>
  <c r="CH316" i="1"/>
  <c r="BZ316" i="1"/>
  <c r="BR316" i="1"/>
  <c r="BJ316" i="1"/>
  <c r="BB316" i="1"/>
  <c r="AT316" i="1"/>
  <c r="AL316" i="1"/>
  <c r="AD316" i="1"/>
  <c r="V316" i="1"/>
  <c r="DL316" i="1"/>
  <c r="DD316" i="1"/>
  <c r="CV316" i="1"/>
  <c r="CN316" i="1"/>
  <c r="CF316" i="1"/>
  <c r="BX316" i="1"/>
  <c r="BP316" i="1"/>
  <c r="BH316" i="1"/>
  <c r="AZ316" i="1"/>
  <c r="AR316" i="1"/>
  <c r="AJ316" i="1"/>
  <c r="AB316" i="1"/>
  <c r="T316" i="1"/>
  <c r="D317" i="1"/>
  <c r="DJ316" i="1"/>
  <c r="DB316" i="1"/>
  <c r="CT316" i="1"/>
  <c r="CL316" i="1"/>
  <c r="CD316" i="1"/>
  <c r="BV316" i="1"/>
  <c r="BN316" i="1"/>
  <c r="BF316" i="1"/>
  <c r="AX316" i="1"/>
  <c r="AP316" i="1"/>
  <c r="AH316" i="1"/>
  <c r="Z316" i="1"/>
  <c r="R316" i="1"/>
  <c r="DH316" i="1"/>
  <c r="CB316" i="1"/>
  <c r="AV316" i="1"/>
  <c r="P316" i="1"/>
  <c r="CR316" i="1"/>
  <c r="BL316" i="1"/>
  <c r="AF316" i="1"/>
  <c r="DP316" i="1"/>
  <c r="BD316" i="1"/>
  <c r="CJ316" i="1"/>
  <c r="X316" i="1"/>
  <c r="AN316" i="1"/>
  <c r="CZ316" i="1"/>
  <c r="BT316" i="1"/>
  <c r="DR315" i="1"/>
  <c r="DR316" i="1" l="1"/>
  <c r="D318" i="1"/>
  <c r="DJ317" i="1"/>
  <c r="DB317" i="1"/>
  <c r="CT317" i="1"/>
  <c r="CL317" i="1"/>
  <c r="CD317" i="1"/>
  <c r="BV317" i="1"/>
  <c r="BN317" i="1"/>
  <c r="BF317" i="1"/>
  <c r="AX317" i="1"/>
  <c r="AP317" i="1"/>
  <c r="AH317" i="1"/>
  <c r="Z317" i="1"/>
  <c r="R317" i="1"/>
  <c r="DP317" i="1"/>
  <c r="DH317" i="1"/>
  <c r="CZ317" i="1"/>
  <c r="CR317" i="1"/>
  <c r="CJ317" i="1"/>
  <c r="CB317" i="1"/>
  <c r="BT317" i="1"/>
  <c r="BL317" i="1"/>
  <c r="BD317" i="1"/>
  <c r="AV317" i="1"/>
  <c r="AN317" i="1"/>
  <c r="AF317" i="1"/>
  <c r="X317" i="1"/>
  <c r="P317" i="1"/>
  <c r="DN317" i="1"/>
  <c r="DF317" i="1"/>
  <c r="CX317" i="1"/>
  <c r="CP317" i="1"/>
  <c r="CH317" i="1"/>
  <c r="BZ317" i="1"/>
  <c r="BR317" i="1"/>
  <c r="BJ317" i="1"/>
  <c r="BB317" i="1"/>
  <c r="AT317" i="1"/>
  <c r="AL317" i="1"/>
  <c r="AD317" i="1"/>
  <c r="V317" i="1"/>
  <c r="DD317" i="1"/>
  <c r="BX317" i="1"/>
  <c r="AR317" i="1"/>
  <c r="CN317" i="1"/>
  <c r="BH317" i="1"/>
  <c r="AB317" i="1"/>
  <c r="CF317" i="1"/>
  <c r="T317" i="1"/>
  <c r="DL317" i="1"/>
  <c r="AZ317" i="1"/>
  <c r="CV317" i="1"/>
  <c r="BP317" i="1"/>
  <c r="AJ317" i="1"/>
  <c r="DN318" i="1" l="1"/>
  <c r="DF318" i="1"/>
  <c r="CX318" i="1"/>
  <c r="CP318" i="1"/>
  <c r="CH318" i="1"/>
  <c r="BZ318" i="1"/>
  <c r="BR318" i="1"/>
  <c r="BJ318" i="1"/>
  <c r="BB318" i="1"/>
  <c r="AT318" i="1"/>
  <c r="AL318" i="1"/>
  <c r="AD318" i="1"/>
  <c r="V318" i="1"/>
  <c r="DL318" i="1"/>
  <c r="DD318" i="1"/>
  <c r="CV318" i="1"/>
  <c r="CN318" i="1"/>
  <c r="CF318" i="1"/>
  <c r="BX318" i="1"/>
  <c r="BP318" i="1"/>
  <c r="BH318" i="1"/>
  <c r="AZ318" i="1"/>
  <c r="AR318" i="1"/>
  <c r="AJ318" i="1"/>
  <c r="AB318" i="1"/>
  <c r="T318" i="1"/>
  <c r="D319" i="1"/>
  <c r="DJ318" i="1"/>
  <c r="DB318" i="1"/>
  <c r="CT318" i="1"/>
  <c r="CL318" i="1"/>
  <c r="CD318" i="1"/>
  <c r="BV318" i="1"/>
  <c r="BN318" i="1"/>
  <c r="BF318" i="1"/>
  <c r="AX318" i="1"/>
  <c r="AP318" i="1"/>
  <c r="AH318" i="1"/>
  <c r="Z318" i="1"/>
  <c r="R318" i="1"/>
  <c r="DH318" i="1"/>
  <c r="CB318" i="1"/>
  <c r="AV318" i="1"/>
  <c r="P318" i="1"/>
  <c r="CR318" i="1"/>
  <c r="BL318" i="1"/>
  <c r="AF318" i="1"/>
  <c r="BT318" i="1"/>
  <c r="CZ318" i="1"/>
  <c r="AN318" i="1"/>
  <c r="CJ318" i="1"/>
  <c r="BD318" i="1"/>
  <c r="X318" i="1"/>
  <c r="DP318" i="1"/>
  <c r="DR317" i="1"/>
  <c r="DR318" i="1" l="1"/>
  <c r="D320" i="1"/>
  <c r="DJ319" i="1"/>
  <c r="DB319" i="1"/>
  <c r="CT319" i="1"/>
  <c r="CL319" i="1"/>
  <c r="CD319" i="1"/>
  <c r="BV319" i="1"/>
  <c r="BN319" i="1"/>
  <c r="BF319" i="1"/>
  <c r="AX319" i="1"/>
  <c r="AP319" i="1"/>
  <c r="AH319" i="1"/>
  <c r="Z319" i="1"/>
  <c r="R319" i="1"/>
  <c r="DP319" i="1"/>
  <c r="DH319" i="1"/>
  <c r="CZ319" i="1"/>
  <c r="CR319" i="1"/>
  <c r="CJ319" i="1"/>
  <c r="CB319" i="1"/>
  <c r="BT319" i="1"/>
  <c r="BL319" i="1"/>
  <c r="BD319" i="1"/>
  <c r="AV319" i="1"/>
  <c r="AN319" i="1"/>
  <c r="AF319" i="1"/>
  <c r="X319" i="1"/>
  <c r="P319" i="1"/>
  <c r="DN319" i="1"/>
  <c r="DF319" i="1"/>
  <c r="CX319" i="1"/>
  <c r="CP319" i="1"/>
  <c r="CH319" i="1"/>
  <c r="BZ319" i="1"/>
  <c r="BR319" i="1"/>
  <c r="BJ319" i="1"/>
  <c r="BB319" i="1"/>
  <c r="AT319" i="1"/>
  <c r="AL319" i="1"/>
  <c r="AD319" i="1"/>
  <c r="V319" i="1"/>
  <c r="DD319" i="1"/>
  <c r="BX319" i="1"/>
  <c r="AR319" i="1"/>
  <c r="CN319" i="1"/>
  <c r="BH319" i="1"/>
  <c r="AB319" i="1"/>
  <c r="CV319" i="1"/>
  <c r="AJ319" i="1"/>
  <c r="BP319" i="1"/>
  <c r="DL319" i="1"/>
  <c r="CF319" i="1"/>
  <c r="AZ319" i="1"/>
  <c r="T319" i="1"/>
  <c r="DP320" i="1" l="1"/>
  <c r="DP302" i="1" s="1"/>
  <c r="DH320" i="1"/>
  <c r="DH302" i="1" s="1"/>
  <c r="CZ320" i="1"/>
  <c r="CZ302" i="1" s="1"/>
  <c r="CR320" i="1"/>
  <c r="CR302" i="1" s="1"/>
  <c r="CJ320" i="1"/>
  <c r="CJ302" i="1" s="1"/>
  <c r="CB320" i="1"/>
  <c r="CB302" i="1" s="1"/>
  <c r="BT320" i="1"/>
  <c r="BT302" i="1" s="1"/>
  <c r="BL320" i="1"/>
  <c r="BL302" i="1" s="1"/>
  <c r="DL320" i="1"/>
  <c r="DL302" i="1" s="1"/>
  <c r="DB320" i="1"/>
  <c r="DB302" i="1" s="1"/>
  <c r="CP320" i="1"/>
  <c r="CP302" i="1" s="1"/>
  <c r="CF320" i="1"/>
  <c r="CF302" i="1" s="1"/>
  <c r="BV320" i="1"/>
  <c r="BV302" i="1" s="1"/>
  <c r="BJ320" i="1"/>
  <c r="BJ302" i="1" s="1"/>
  <c r="BB320" i="1"/>
  <c r="BB302" i="1" s="1"/>
  <c r="AT320" i="1"/>
  <c r="AT302" i="1" s="1"/>
  <c r="AL320" i="1"/>
  <c r="AL302" i="1" s="1"/>
  <c r="AD320" i="1"/>
  <c r="AD302" i="1" s="1"/>
  <c r="V320" i="1"/>
  <c r="V302" i="1" s="1"/>
  <c r="DJ320" i="1"/>
  <c r="DJ302" i="1" s="1"/>
  <c r="CX320" i="1"/>
  <c r="CX302" i="1" s="1"/>
  <c r="CN320" i="1"/>
  <c r="CN302" i="1" s="1"/>
  <c r="CD320" i="1"/>
  <c r="CD302" i="1" s="1"/>
  <c r="BR320" i="1"/>
  <c r="BR302" i="1" s="1"/>
  <c r="BH320" i="1"/>
  <c r="BH302" i="1" s="1"/>
  <c r="AZ320" i="1"/>
  <c r="AZ302" i="1" s="1"/>
  <c r="AR320" i="1"/>
  <c r="AR302" i="1" s="1"/>
  <c r="AJ320" i="1"/>
  <c r="AJ302" i="1" s="1"/>
  <c r="AB320" i="1"/>
  <c r="AB302" i="1" s="1"/>
  <c r="T320" i="1"/>
  <c r="T302" i="1" s="1"/>
  <c r="DF320" i="1"/>
  <c r="DF302" i="1" s="1"/>
  <c r="CV320" i="1"/>
  <c r="CV302" i="1" s="1"/>
  <c r="CL320" i="1"/>
  <c r="CL302" i="1" s="1"/>
  <c r="BZ320" i="1"/>
  <c r="BZ302" i="1" s="1"/>
  <c r="BP320" i="1"/>
  <c r="BP302" i="1" s="1"/>
  <c r="BF320" i="1"/>
  <c r="BF302" i="1" s="1"/>
  <c r="AX320" i="1"/>
  <c r="AX302" i="1" s="1"/>
  <c r="AP320" i="1"/>
  <c r="AP302" i="1" s="1"/>
  <c r="AH320" i="1"/>
  <c r="AH302" i="1" s="1"/>
  <c r="Z320" i="1"/>
  <c r="Z302" i="1" s="1"/>
  <c r="R320" i="1"/>
  <c r="R302" i="1" s="1"/>
  <c r="CH320" i="1"/>
  <c r="CH302" i="1" s="1"/>
  <c r="AV320" i="1"/>
  <c r="AV302" i="1" s="1"/>
  <c r="P320" i="1"/>
  <c r="D321" i="1"/>
  <c r="D322" i="1" s="1"/>
  <c r="DD320" i="1"/>
  <c r="DD302" i="1" s="1"/>
  <c r="BN320" i="1"/>
  <c r="BN302" i="1" s="1"/>
  <c r="AF320" i="1"/>
  <c r="AF302" i="1" s="1"/>
  <c r="CT320" i="1"/>
  <c r="CT302" i="1" s="1"/>
  <c r="X320" i="1"/>
  <c r="X302" i="1" s="1"/>
  <c r="BD320" i="1"/>
  <c r="BD302" i="1" s="1"/>
  <c r="BX320" i="1"/>
  <c r="BX302" i="1" s="1"/>
  <c r="AN320" i="1"/>
  <c r="AN302" i="1" s="1"/>
  <c r="DN320" i="1"/>
  <c r="DN302" i="1" s="1"/>
  <c r="DR319" i="1"/>
  <c r="DR320" i="1" l="1"/>
  <c r="DR302" i="1" s="1"/>
  <c r="P302" i="1"/>
  <c r="D323" i="1"/>
  <c r="DJ322" i="1"/>
  <c r="DB322" i="1"/>
  <c r="CT322" i="1"/>
  <c r="CL322" i="1"/>
  <c r="CD322" i="1"/>
  <c r="BV322" i="1"/>
  <c r="BN322" i="1"/>
  <c r="BF322" i="1"/>
  <c r="AX322" i="1"/>
  <c r="AP322" i="1"/>
  <c r="AH322" i="1"/>
  <c r="Z322" i="1"/>
  <c r="R322" i="1"/>
  <c r="DH322" i="1"/>
  <c r="CX322" i="1"/>
  <c r="CN322" i="1"/>
  <c r="CB322" i="1"/>
  <c r="BR322" i="1"/>
  <c r="BH322" i="1"/>
  <c r="AV322" i="1"/>
  <c r="AL322" i="1"/>
  <c r="AB322" i="1"/>
  <c r="P322" i="1"/>
  <c r="DP322" i="1"/>
  <c r="DF322" i="1"/>
  <c r="CV322" i="1"/>
  <c r="CJ322" i="1"/>
  <c r="BZ322" i="1"/>
  <c r="BP322" i="1"/>
  <c r="BD322" i="1"/>
  <c r="AT322" i="1"/>
  <c r="AJ322" i="1"/>
  <c r="X322" i="1"/>
  <c r="DN322" i="1"/>
  <c r="DD322" i="1"/>
  <c r="CR322" i="1"/>
  <c r="CH322" i="1"/>
  <c r="BX322" i="1"/>
  <c r="BL322" i="1"/>
  <c r="BB322" i="1"/>
  <c r="AR322" i="1"/>
  <c r="AF322" i="1"/>
  <c r="V322" i="1"/>
  <c r="DL322" i="1"/>
  <c r="BT322" i="1"/>
  <c r="AD322" i="1"/>
  <c r="CP322" i="1"/>
  <c r="AZ322" i="1"/>
  <c r="BJ322" i="1"/>
  <c r="CZ322" i="1"/>
  <c r="T322" i="1"/>
  <c r="CF322" i="1"/>
  <c r="AN322" i="1"/>
  <c r="DN323" i="1" l="1"/>
  <c r="DF323" i="1"/>
  <c r="CX323" i="1"/>
  <c r="CP323" i="1"/>
  <c r="CH323" i="1"/>
  <c r="BZ323" i="1"/>
  <c r="BR323" i="1"/>
  <c r="BJ323" i="1"/>
  <c r="BB323" i="1"/>
  <c r="AT323" i="1"/>
  <c r="AL323" i="1"/>
  <c r="AD323" i="1"/>
  <c r="V323" i="1"/>
  <c r="DH323" i="1"/>
  <c r="CV323" i="1"/>
  <c r="CL323" i="1"/>
  <c r="CB323" i="1"/>
  <c r="BP323" i="1"/>
  <c r="BF323" i="1"/>
  <c r="AV323" i="1"/>
  <c r="AJ323" i="1"/>
  <c r="Z323" i="1"/>
  <c r="P323" i="1"/>
  <c r="D324" i="1"/>
  <c r="DP323" i="1"/>
  <c r="DD323" i="1"/>
  <c r="CT323" i="1"/>
  <c r="CJ323" i="1"/>
  <c r="BX323" i="1"/>
  <c r="BN323" i="1"/>
  <c r="BD323" i="1"/>
  <c r="AR323" i="1"/>
  <c r="AH323" i="1"/>
  <c r="X323" i="1"/>
  <c r="DL323" i="1"/>
  <c r="DB323" i="1"/>
  <c r="CR323" i="1"/>
  <c r="CF323" i="1"/>
  <c r="BV323" i="1"/>
  <c r="BL323" i="1"/>
  <c r="AZ323" i="1"/>
  <c r="AP323" i="1"/>
  <c r="AF323" i="1"/>
  <c r="T323" i="1"/>
  <c r="CN323" i="1"/>
  <c r="AX323" i="1"/>
  <c r="DJ323" i="1"/>
  <c r="BT323" i="1"/>
  <c r="AB323" i="1"/>
  <c r="BH323" i="1"/>
  <c r="CZ323" i="1"/>
  <c r="R323" i="1"/>
  <c r="CD323" i="1"/>
  <c r="AN323" i="1"/>
  <c r="DR322" i="1"/>
  <c r="DR323" i="1" l="1"/>
  <c r="DP324" i="1"/>
  <c r="DH324" i="1"/>
  <c r="CZ324" i="1"/>
  <c r="CR324" i="1"/>
  <c r="D325" i="1"/>
  <c r="DJ324" i="1"/>
  <c r="DB324" i="1"/>
  <c r="CT324" i="1"/>
  <c r="CL324" i="1"/>
  <c r="CD324" i="1"/>
  <c r="BV324" i="1"/>
  <c r="BN324" i="1"/>
  <c r="BF324" i="1"/>
  <c r="AX324" i="1"/>
  <c r="AP324" i="1"/>
  <c r="AH324" i="1"/>
  <c r="Z324" i="1"/>
  <c r="R324" i="1"/>
  <c r="DD324" i="1"/>
  <c r="CN324" i="1"/>
  <c r="CB324" i="1"/>
  <c r="BR324" i="1"/>
  <c r="BH324" i="1"/>
  <c r="AV324" i="1"/>
  <c r="AL324" i="1"/>
  <c r="AB324" i="1"/>
  <c r="P324" i="1"/>
  <c r="DN324" i="1"/>
  <c r="CX324" i="1"/>
  <c r="CJ324" i="1"/>
  <c r="BZ324" i="1"/>
  <c r="BP324" i="1"/>
  <c r="BD324" i="1"/>
  <c r="AT324" i="1"/>
  <c r="AJ324" i="1"/>
  <c r="X324" i="1"/>
  <c r="DL324" i="1"/>
  <c r="CV324" i="1"/>
  <c r="CH324" i="1"/>
  <c r="BX324" i="1"/>
  <c r="BL324" i="1"/>
  <c r="BB324" i="1"/>
  <c r="AR324" i="1"/>
  <c r="AF324" i="1"/>
  <c r="V324" i="1"/>
  <c r="CP324" i="1"/>
  <c r="AZ324" i="1"/>
  <c r="BT324" i="1"/>
  <c r="AD324" i="1"/>
  <c r="DF324" i="1"/>
  <c r="T324" i="1"/>
  <c r="BJ324" i="1"/>
  <c r="CF324" i="1"/>
  <c r="AN324" i="1"/>
  <c r="DL325" i="1" l="1"/>
  <c r="DD325" i="1"/>
  <c r="CV325" i="1"/>
  <c r="CN325" i="1"/>
  <c r="CF325" i="1"/>
  <c r="BX325" i="1"/>
  <c r="BP325" i="1"/>
  <c r="BH325" i="1"/>
  <c r="AZ325" i="1"/>
  <c r="AR325" i="1"/>
  <c r="AJ325" i="1"/>
  <c r="AB325" i="1"/>
  <c r="T325" i="1"/>
  <c r="D326" i="1"/>
  <c r="DJ325" i="1"/>
  <c r="DN325" i="1"/>
  <c r="DF325" i="1"/>
  <c r="CX325" i="1"/>
  <c r="CP325" i="1"/>
  <c r="CH325" i="1"/>
  <c r="BZ325" i="1"/>
  <c r="BR325" i="1"/>
  <c r="BJ325" i="1"/>
  <c r="BB325" i="1"/>
  <c r="AT325" i="1"/>
  <c r="AL325" i="1"/>
  <c r="AD325" i="1"/>
  <c r="V325" i="1"/>
  <c r="DP325" i="1"/>
  <c r="CT325" i="1"/>
  <c r="CD325" i="1"/>
  <c r="BN325" i="1"/>
  <c r="AX325" i="1"/>
  <c r="AH325" i="1"/>
  <c r="R325" i="1"/>
  <c r="DH325" i="1"/>
  <c r="CR325" i="1"/>
  <c r="CB325" i="1"/>
  <c r="BL325" i="1"/>
  <c r="AV325" i="1"/>
  <c r="AF325" i="1"/>
  <c r="P325" i="1"/>
  <c r="DB325" i="1"/>
  <c r="CL325" i="1"/>
  <c r="BV325" i="1"/>
  <c r="BF325" i="1"/>
  <c r="AP325" i="1"/>
  <c r="Z325" i="1"/>
  <c r="BT325" i="1"/>
  <c r="CZ325" i="1"/>
  <c r="AN325" i="1"/>
  <c r="X325" i="1"/>
  <c r="CJ325" i="1"/>
  <c r="BD325" i="1"/>
  <c r="DR324" i="1"/>
  <c r="DR325" i="1" l="1"/>
  <c r="DP326" i="1"/>
  <c r="DH326" i="1"/>
  <c r="CZ326" i="1"/>
  <c r="CR326" i="1"/>
  <c r="CJ326" i="1"/>
  <c r="CB326" i="1"/>
  <c r="BT326" i="1"/>
  <c r="BL326" i="1"/>
  <c r="BD326" i="1"/>
  <c r="AV326" i="1"/>
  <c r="AN326" i="1"/>
  <c r="AF326" i="1"/>
  <c r="X326" i="1"/>
  <c r="P326" i="1"/>
  <c r="DN326" i="1"/>
  <c r="DF326" i="1"/>
  <c r="CX326" i="1"/>
  <c r="CP326" i="1"/>
  <c r="CH326" i="1"/>
  <c r="BZ326" i="1"/>
  <c r="BR326" i="1"/>
  <c r="BJ326" i="1"/>
  <c r="BB326" i="1"/>
  <c r="AT326" i="1"/>
  <c r="AL326" i="1"/>
  <c r="AD326" i="1"/>
  <c r="V326" i="1"/>
  <c r="D327" i="1"/>
  <c r="DJ326" i="1"/>
  <c r="DB326" i="1"/>
  <c r="CT326" i="1"/>
  <c r="CL326" i="1"/>
  <c r="CD326" i="1"/>
  <c r="BV326" i="1"/>
  <c r="BN326" i="1"/>
  <c r="BF326" i="1"/>
  <c r="AX326" i="1"/>
  <c r="AP326" i="1"/>
  <c r="AH326" i="1"/>
  <c r="Z326" i="1"/>
  <c r="R326" i="1"/>
  <c r="CN326" i="1"/>
  <c r="BH326" i="1"/>
  <c r="AB326" i="1"/>
  <c r="DL326" i="1"/>
  <c r="CF326" i="1"/>
  <c r="AZ326" i="1"/>
  <c r="T326" i="1"/>
  <c r="DD326" i="1"/>
  <c r="BX326" i="1"/>
  <c r="AR326" i="1"/>
  <c r="AJ326" i="1"/>
  <c r="CV326" i="1"/>
  <c r="BP326" i="1"/>
  <c r="DR326" i="1" l="1"/>
  <c r="DL327" i="1"/>
  <c r="DD327" i="1"/>
  <c r="CV327" i="1"/>
  <c r="CN327" i="1"/>
  <c r="CF327" i="1"/>
  <c r="BX327" i="1"/>
  <c r="BP327" i="1"/>
  <c r="BH327" i="1"/>
  <c r="AZ327" i="1"/>
  <c r="AR327" i="1"/>
  <c r="AJ327" i="1"/>
  <c r="AB327" i="1"/>
  <c r="T327" i="1"/>
  <c r="D328" i="1"/>
  <c r="DJ327" i="1"/>
  <c r="DB327" i="1"/>
  <c r="CT327" i="1"/>
  <c r="CL327" i="1"/>
  <c r="CD327" i="1"/>
  <c r="BV327" i="1"/>
  <c r="BN327" i="1"/>
  <c r="BF327" i="1"/>
  <c r="AX327" i="1"/>
  <c r="AP327" i="1"/>
  <c r="AH327" i="1"/>
  <c r="Z327" i="1"/>
  <c r="R327" i="1"/>
  <c r="DN327" i="1"/>
  <c r="DF327" i="1"/>
  <c r="CX327" i="1"/>
  <c r="CP327" i="1"/>
  <c r="CH327" i="1"/>
  <c r="BZ327" i="1"/>
  <c r="BR327" i="1"/>
  <c r="BJ327" i="1"/>
  <c r="BB327" i="1"/>
  <c r="AT327" i="1"/>
  <c r="AL327" i="1"/>
  <c r="AD327" i="1"/>
  <c r="V327" i="1"/>
  <c r="DP327" i="1"/>
  <c r="CJ327" i="1"/>
  <c r="BD327" i="1"/>
  <c r="X327" i="1"/>
  <c r="DH327" i="1"/>
  <c r="CB327" i="1"/>
  <c r="AV327" i="1"/>
  <c r="P327" i="1"/>
  <c r="CZ327" i="1"/>
  <c r="BT327" i="1"/>
  <c r="AN327" i="1"/>
  <c r="CR327" i="1"/>
  <c r="AF327" i="1"/>
  <c r="BL327" i="1"/>
  <c r="DR327" i="1" l="1"/>
  <c r="DP328" i="1"/>
  <c r="DP321" i="1" s="1"/>
  <c r="DH328" i="1"/>
  <c r="DH321" i="1" s="1"/>
  <c r="CZ328" i="1"/>
  <c r="CZ321" i="1" s="1"/>
  <c r="CR328" i="1"/>
  <c r="CR321" i="1" s="1"/>
  <c r="CJ328" i="1"/>
  <c r="CJ321" i="1" s="1"/>
  <c r="CB328" i="1"/>
  <c r="CB321" i="1" s="1"/>
  <c r="BT328" i="1"/>
  <c r="BT321" i="1" s="1"/>
  <c r="BL328" i="1"/>
  <c r="BL321" i="1" s="1"/>
  <c r="BD328" i="1"/>
  <c r="BD321" i="1" s="1"/>
  <c r="AV328" i="1"/>
  <c r="AV321" i="1" s="1"/>
  <c r="AN328" i="1"/>
  <c r="AN321" i="1" s="1"/>
  <c r="AF328" i="1"/>
  <c r="AF321" i="1" s="1"/>
  <c r="X328" i="1"/>
  <c r="X321" i="1" s="1"/>
  <c r="P328" i="1"/>
  <c r="DN328" i="1"/>
  <c r="DN321" i="1" s="1"/>
  <c r="DF328" i="1"/>
  <c r="DF321" i="1" s="1"/>
  <c r="CX328" i="1"/>
  <c r="CX321" i="1" s="1"/>
  <c r="CP328" i="1"/>
  <c r="CP321" i="1" s="1"/>
  <c r="CH328" i="1"/>
  <c r="CH321" i="1" s="1"/>
  <c r="BZ328" i="1"/>
  <c r="BZ321" i="1" s="1"/>
  <c r="BR328" i="1"/>
  <c r="BR321" i="1" s="1"/>
  <c r="BJ328" i="1"/>
  <c r="BJ321" i="1" s="1"/>
  <c r="BB328" i="1"/>
  <c r="BB321" i="1" s="1"/>
  <c r="AT328" i="1"/>
  <c r="AT321" i="1" s="1"/>
  <c r="AL328" i="1"/>
  <c r="AL321" i="1" s="1"/>
  <c r="AD328" i="1"/>
  <c r="AD321" i="1" s="1"/>
  <c r="V328" i="1"/>
  <c r="V321" i="1" s="1"/>
  <c r="D329" i="1"/>
  <c r="D330" i="1" s="1"/>
  <c r="DJ328" i="1"/>
  <c r="DJ321" i="1" s="1"/>
  <c r="DB328" i="1"/>
  <c r="DB321" i="1" s="1"/>
  <c r="CT328" i="1"/>
  <c r="CT321" i="1" s="1"/>
  <c r="CL328" i="1"/>
  <c r="CL321" i="1" s="1"/>
  <c r="CD328" i="1"/>
  <c r="CD321" i="1" s="1"/>
  <c r="BV328" i="1"/>
  <c r="BV321" i="1" s="1"/>
  <c r="BN328" i="1"/>
  <c r="BN321" i="1" s="1"/>
  <c r="BF328" i="1"/>
  <c r="BF321" i="1" s="1"/>
  <c r="AX328" i="1"/>
  <c r="AX321" i="1" s="1"/>
  <c r="AP328" i="1"/>
  <c r="AP321" i="1" s="1"/>
  <c r="AH328" i="1"/>
  <c r="AH321" i="1" s="1"/>
  <c r="Z328" i="1"/>
  <c r="Z321" i="1" s="1"/>
  <c r="R328" i="1"/>
  <c r="R321" i="1" s="1"/>
  <c r="CN328" i="1"/>
  <c r="CN321" i="1" s="1"/>
  <c r="BH328" i="1"/>
  <c r="BH321" i="1" s="1"/>
  <c r="AB328" i="1"/>
  <c r="AB321" i="1" s="1"/>
  <c r="DL328" i="1"/>
  <c r="DL321" i="1" s="1"/>
  <c r="CF328" i="1"/>
  <c r="CF321" i="1" s="1"/>
  <c r="AZ328" i="1"/>
  <c r="AZ321" i="1" s="1"/>
  <c r="T328" i="1"/>
  <c r="T321" i="1" s="1"/>
  <c r="DD328" i="1"/>
  <c r="DD321" i="1" s="1"/>
  <c r="BX328" i="1"/>
  <c r="BX321" i="1" s="1"/>
  <c r="AR328" i="1"/>
  <c r="AR321" i="1" s="1"/>
  <c r="CV328" i="1"/>
  <c r="CV321" i="1" s="1"/>
  <c r="AJ328" i="1"/>
  <c r="AJ321" i="1" s="1"/>
  <c r="BP328" i="1"/>
  <c r="BP321" i="1" s="1"/>
  <c r="P321" i="1"/>
  <c r="D331" i="1" l="1"/>
  <c r="DJ330" i="1"/>
  <c r="DB330" i="1"/>
  <c r="CT330" i="1"/>
  <c r="CL330" i="1"/>
  <c r="CD330" i="1"/>
  <c r="BV330" i="1"/>
  <c r="BN330" i="1"/>
  <c r="BF330" i="1"/>
  <c r="AX330" i="1"/>
  <c r="AP330" i="1"/>
  <c r="AH330" i="1"/>
  <c r="Z330" i="1"/>
  <c r="R330" i="1"/>
  <c r="DP330" i="1"/>
  <c r="DH330" i="1"/>
  <c r="CZ330" i="1"/>
  <c r="CR330" i="1"/>
  <c r="CJ330" i="1"/>
  <c r="CB330" i="1"/>
  <c r="BT330" i="1"/>
  <c r="BL330" i="1"/>
  <c r="BD330" i="1"/>
  <c r="AV330" i="1"/>
  <c r="AN330" i="1"/>
  <c r="AF330" i="1"/>
  <c r="X330" i="1"/>
  <c r="P330" i="1"/>
  <c r="DL330" i="1"/>
  <c r="DD330" i="1"/>
  <c r="CV330" i="1"/>
  <c r="CN330" i="1"/>
  <c r="CF330" i="1"/>
  <c r="BX330" i="1"/>
  <c r="BP330" i="1"/>
  <c r="BH330" i="1"/>
  <c r="AZ330" i="1"/>
  <c r="AR330" i="1"/>
  <c r="AJ330" i="1"/>
  <c r="AB330" i="1"/>
  <c r="T330" i="1"/>
  <c r="CX330" i="1"/>
  <c r="BR330" i="1"/>
  <c r="AL330" i="1"/>
  <c r="CP330" i="1"/>
  <c r="BJ330" i="1"/>
  <c r="AD330" i="1"/>
  <c r="DN330" i="1"/>
  <c r="CH330" i="1"/>
  <c r="BB330" i="1"/>
  <c r="V330" i="1"/>
  <c r="AT330" i="1"/>
  <c r="DF330" i="1"/>
  <c r="BZ330" i="1"/>
  <c r="DR328" i="1"/>
  <c r="DR321" i="1" s="1"/>
  <c r="DN331" i="1" l="1"/>
  <c r="DF331" i="1"/>
  <c r="CX331" i="1"/>
  <c r="CP331" i="1"/>
  <c r="CH331" i="1"/>
  <c r="BZ331" i="1"/>
  <c r="BR331" i="1"/>
  <c r="BJ331" i="1"/>
  <c r="BB331" i="1"/>
  <c r="AT331" i="1"/>
  <c r="AL331" i="1"/>
  <c r="AD331" i="1"/>
  <c r="V331" i="1"/>
  <c r="DL331" i="1"/>
  <c r="DD331" i="1"/>
  <c r="CV331" i="1"/>
  <c r="CN331" i="1"/>
  <c r="CF331" i="1"/>
  <c r="BX331" i="1"/>
  <c r="BP331" i="1"/>
  <c r="BH331" i="1"/>
  <c r="AZ331" i="1"/>
  <c r="AR331" i="1"/>
  <c r="AJ331" i="1"/>
  <c r="AB331" i="1"/>
  <c r="T331" i="1"/>
  <c r="DP331" i="1"/>
  <c r="DH331" i="1"/>
  <c r="CZ331" i="1"/>
  <c r="CR331" i="1"/>
  <c r="CJ331" i="1"/>
  <c r="CB331" i="1"/>
  <c r="BT331" i="1"/>
  <c r="BL331" i="1"/>
  <c r="BD331" i="1"/>
  <c r="AV331" i="1"/>
  <c r="AN331" i="1"/>
  <c r="AF331" i="1"/>
  <c r="X331" i="1"/>
  <c r="P331" i="1"/>
  <c r="DB331" i="1"/>
  <c r="BV331" i="1"/>
  <c r="AP331" i="1"/>
  <c r="D332" i="1"/>
  <c r="CT331" i="1"/>
  <c r="BN331" i="1"/>
  <c r="AH331" i="1"/>
  <c r="CL331" i="1"/>
  <c r="BF331" i="1"/>
  <c r="Z331" i="1"/>
  <c r="DJ331" i="1"/>
  <c r="AX331" i="1"/>
  <c r="CD331" i="1"/>
  <c r="R331" i="1"/>
  <c r="DR330" i="1"/>
  <c r="DJ332" i="1" l="1"/>
  <c r="DB332" i="1"/>
  <c r="CT332" i="1"/>
  <c r="CL332" i="1"/>
  <c r="CD332" i="1"/>
  <c r="BV332" i="1"/>
  <c r="BN332" i="1"/>
  <c r="BF332" i="1"/>
  <c r="AX332" i="1"/>
  <c r="AP332" i="1"/>
  <c r="AH332" i="1"/>
  <c r="Z332" i="1"/>
  <c r="R332" i="1"/>
  <c r="D333" i="1"/>
  <c r="DP332" i="1"/>
  <c r="DH332" i="1"/>
  <c r="CZ332" i="1"/>
  <c r="CR332" i="1"/>
  <c r="CJ332" i="1"/>
  <c r="CB332" i="1"/>
  <c r="BT332" i="1"/>
  <c r="BL332" i="1"/>
  <c r="BD332" i="1"/>
  <c r="AV332" i="1"/>
  <c r="AN332" i="1"/>
  <c r="AF332" i="1"/>
  <c r="X332" i="1"/>
  <c r="P332" i="1"/>
  <c r="DL332" i="1"/>
  <c r="DD332" i="1"/>
  <c r="CV332" i="1"/>
  <c r="CN332" i="1"/>
  <c r="CF332" i="1"/>
  <c r="BX332" i="1"/>
  <c r="BP332" i="1"/>
  <c r="BH332" i="1"/>
  <c r="AZ332" i="1"/>
  <c r="AR332" i="1"/>
  <c r="AJ332" i="1"/>
  <c r="AB332" i="1"/>
  <c r="T332" i="1"/>
  <c r="DN332" i="1"/>
  <c r="CH332" i="1"/>
  <c r="BB332" i="1"/>
  <c r="V332" i="1"/>
  <c r="DF332" i="1"/>
  <c r="BZ332" i="1"/>
  <c r="AT332" i="1"/>
  <c r="CX332" i="1"/>
  <c r="BR332" i="1"/>
  <c r="AL332" i="1"/>
  <c r="CP332" i="1"/>
  <c r="AD332" i="1"/>
  <c r="BJ332" i="1"/>
  <c r="DR331" i="1"/>
  <c r="DR332" i="1" l="1"/>
  <c r="DP333" i="1"/>
  <c r="DH333" i="1"/>
  <c r="CZ333" i="1"/>
  <c r="CR333" i="1"/>
  <c r="CJ333" i="1"/>
  <c r="CB333" i="1"/>
  <c r="BT333" i="1"/>
  <c r="BL333" i="1"/>
  <c r="BD333" i="1"/>
  <c r="AV333" i="1"/>
  <c r="AN333" i="1"/>
  <c r="AF333" i="1"/>
  <c r="X333" i="1"/>
  <c r="P333" i="1"/>
  <c r="DJ333" i="1"/>
  <c r="CX333" i="1"/>
  <c r="CN333" i="1"/>
  <c r="CD333" i="1"/>
  <c r="BR333" i="1"/>
  <c r="BH333" i="1"/>
  <c r="AX333" i="1"/>
  <c r="AL333" i="1"/>
  <c r="AB333" i="1"/>
  <c r="R333" i="1"/>
  <c r="DF333" i="1"/>
  <c r="CV333" i="1"/>
  <c r="CL333" i="1"/>
  <c r="BZ333" i="1"/>
  <c r="BP333" i="1"/>
  <c r="BF333" i="1"/>
  <c r="AT333" i="1"/>
  <c r="AJ333" i="1"/>
  <c r="Z333" i="1"/>
  <c r="DL333" i="1"/>
  <c r="DB333" i="1"/>
  <c r="CP333" i="1"/>
  <c r="CF333" i="1"/>
  <c r="BV333" i="1"/>
  <c r="BJ333" i="1"/>
  <c r="AZ333" i="1"/>
  <c r="AP333" i="1"/>
  <c r="AD333" i="1"/>
  <c r="T333" i="1"/>
  <c r="DN333" i="1"/>
  <c r="BX333" i="1"/>
  <c r="AH333" i="1"/>
  <c r="DD333" i="1"/>
  <c r="BN333" i="1"/>
  <c r="V333" i="1"/>
  <c r="D334" i="1"/>
  <c r="CT333" i="1"/>
  <c r="BB333" i="1"/>
  <c r="AR333" i="1"/>
  <c r="CH333" i="1"/>
  <c r="DL334" i="1" l="1"/>
  <c r="DL329" i="1" s="1"/>
  <c r="DD334" i="1"/>
  <c r="DD329" i="1" s="1"/>
  <c r="CV334" i="1"/>
  <c r="CV329" i="1" s="1"/>
  <c r="CN334" i="1"/>
  <c r="CN329" i="1" s="1"/>
  <c r="CF334" i="1"/>
  <c r="CF329" i="1" s="1"/>
  <c r="BX334" i="1"/>
  <c r="BX329" i="1" s="1"/>
  <c r="BP334" i="1"/>
  <c r="BP329" i="1" s="1"/>
  <c r="BH334" i="1"/>
  <c r="BH329" i="1" s="1"/>
  <c r="AZ334" i="1"/>
  <c r="AZ329" i="1" s="1"/>
  <c r="AR334" i="1"/>
  <c r="AR329" i="1" s="1"/>
  <c r="AJ334" i="1"/>
  <c r="AJ329" i="1" s="1"/>
  <c r="AB334" i="1"/>
  <c r="AB329" i="1" s="1"/>
  <c r="T334" i="1"/>
  <c r="T329" i="1" s="1"/>
  <c r="DJ334" i="1"/>
  <c r="DJ329" i="1" s="1"/>
  <c r="CZ334" i="1"/>
  <c r="CZ329" i="1" s="1"/>
  <c r="CP334" i="1"/>
  <c r="CP329" i="1" s="1"/>
  <c r="CD334" i="1"/>
  <c r="CD329" i="1" s="1"/>
  <c r="BT334" i="1"/>
  <c r="BT329" i="1" s="1"/>
  <c r="BJ334" i="1"/>
  <c r="BJ329" i="1" s="1"/>
  <c r="AX334" i="1"/>
  <c r="AX329" i="1" s="1"/>
  <c r="AN334" i="1"/>
  <c r="AN329" i="1" s="1"/>
  <c r="AD334" i="1"/>
  <c r="AD329" i="1" s="1"/>
  <c r="R334" i="1"/>
  <c r="R329" i="1" s="1"/>
  <c r="DH334" i="1"/>
  <c r="DH329" i="1" s="1"/>
  <c r="CX334" i="1"/>
  <c r="CX329" i="1" s="1"/>
  <c r="CL334" i="1"/>
  <c r="CL329" i="1" s="1"/>
  <c r="CB334" i="1"/>
  <c r="CB329" i="1" s="1"/>
  <c r="BR334" i="1"/>
  <c r="BR329" i="1" s="1"/>
  <c r="BF334" i="1"/>
  <c r="BF329" i="1" s="1"/>
  <c r="AV334" i="1"/>
  <c r="AV329" i="1" s="1"/>
  <c r="AL334" i="1"/>
  <c r="AL329" i="1" s="1"/>
  <c r="Z334" i="1"/>
  <c r="Z329" i="1" s="1"/>
  <c r="P334" i="1"/>
  <c r="P329" i="1" s="1"/>
  <c r="DN334" i="1"/>
  <c r="DN329" i="1" s="1"/>
  <c r="DB334" i="1"/>
  <c r="DB329" i="1" s="1"/>
  <c r="CR334" i="1"/>
  <c r="CR329" i="1" s="1"/>
  <c r="CH334" i="1"/>
  <c r="CH329" i="1" s="1"/>
  <c r="BV334" i="1"/>
  <c r="BV329" i="1" s="1"/>
  <c r="BL334" i="1"/>
  <c r="BL329" i="1" s="1"/>
  <c r="BB334" i="1"/>
  <c r="BB329" i="1" s="1"/>
  <c r="AP334" i="1"/>
  <c r="AP329" i="1" s="1"/>
  <c r="AF334" i="1"/>
  <c r="AF329" i="1" s="1"/>
  <c r="V334" i="1"/>
  <c r="V329" i="1" s="1"/>
  <c r="DP334" i="1"/>
  <c r="DP329" i="1" s="1"/>
  <c r="BZ334" i="1"/>
  <c r="BZ329" i="1" s="1"/>
  <c r="AH334" i="1"/>
  <c r="AH329" i="1" s="1"/>
  <c r="DF334" i="1"/>
  <c r="BN334" i="1"/>
  <c r="BN329" i="1" s="1"/>
  <c r="X334" i="1"/>
  <c r="X329" i="1" s="1"/>
  <c r="D335" i="1"/>
  <c r="D336" i="1" s="1"/>
  <c r="CT334" i="1"/>
  <c r="CT329" i="1" s="1"/>
  <c r="BD334" i="1"/>
  <c r="BD329" i="1" s="1"/>
  <c r="CJ334" i="1"/>
  <c r="CJ329" i="1" s="1"/>
  <c r="AT334" i="1"/>
  <c r="AT329" i="1" s="1"/>
  <c r="DR333" i="1"/>
  <c r="DF329" i="1"/>
  <c r="DR334" i="1" l="1"/>
  <c r="DR329" i="1" s="1"/>
  <c r="DP336" i="1"/>
  <c r="DH336" i="1"/>
  <c r="CZ336" i="1"/>
  <c r="CR336" i="1"/>
  <c r="CJ336" i="1"/>
  <c r="DN336" i="1"/>
  <c r="DF336" i="1"/>
  <c r="CX336" i="1"/>
  <c r="CP336" i="1"/>
  <c r="CH336" i="1"/>
  <c r="BZ336" i="1"/>
  <c r="BR336" i="1"/>
  <c r="BJ336" i="1"/>
  <c r="BB336" i="1"/>
  <c r="AT336" i="1"/>
  <c r="AL336" i="1"/>
  <c r="AD336" i="1"/>
  <c r="V336" i="1"/>
  <c r="DD336" i="1"/>
  <c r="CN336" i="1"/>
  <c r="CB336" i="1"/>
  <c r="BP336" i="1"/>
  <c r="BF336" i="1"/>
  <c r="AV336" i="1"/>
  <c r="AJ336" i="1"/>
  <c r="Z336" i="1"/>
  <c r="P336" i="1"/>
  <c r="DB336" i="1"/>
  <c r="CL336" i="1"/>
  <c r="BX336" i="1"/>
  <c r="BN336" i="1"/>
  <c r="BD336" i="1"/>
  <c r="AR336" i="1"/>
  <c r="AH336" i="1"/>
  <c r="X336" i="1"/>
  <c r="D337" i="1"/>
  <c r="DJ336" i="1"/>
  <c r="CT336" i="1"/>
  <c r="CD336" i="1"/>
  <c r="BT336" i="1"/>
  <c r="BH336" i="1"/>
  <c r="AX336" i="1"/>
  <c r="AN336" i="1"/>
  <c r="AB336" i="1"/>
  <c r="R336" i="1"/>
  <c r="CV336" i="1"/>
  <c r="AZ336" i="1"/>
  <c r="CF336" i="1"/>
  <c r="AP336" i="1"/>
  <c r="BV336" i="1"/>
  <c r="AF336" i="1"/>
  <c r="BL336" i="1"/>
  <c r="DL336" i="1"/>
  <c r="T336" i="1"/>
  <c r="DR336" i="1" l="1"/>
  <c r="DN337" i="1"/>
  <c r="DF337" i="1"/>
  <c r="CX337" i="1"/>
  <c r="CP337" i="1"/>
  <c r="CH337" i="1"/>
  <c r="BZ337" i="1"/>
  <c r="BR337" i="1"/>
  <c r="BJ337" i="1"/>
  <c r="BB337" i="1"/>
  <c r="AT337" i="1"/>
  <c r="AL337" i="1"/>
  <c r="AD337" i="1"/>
  <c r="DL337" i="1"/>
  <c r="DD337" i="1"/>
  <c r="CV337" i="1"/>
  <c r="CN337" i="1"/>
  <c r="CF337" i="1"/>
  <c r="BX337" i="1"/>
  <c r="BP337" i="1"/>
  <c r="BH337" i="1"/>
  <c r="AZ337" i="1"/>
  <c r="AR337" i="1"/>
  <c r="AJ337" i="1"/>
  <c r="AB337" i="1"/>
  <c r="T337" i="1"/>
  <c r="D338" i="1"/>
  <c r="DJ337" i="1"/>
  <c r="DB337" i="1"/>
  <c r="CT337" i="1"/>
  <c r="CL337" i="1"/>
  <c r="CD337" i="1"/>
  <c r="BV337" i="1"/>
  <c r="BN337" i="1"/>
  <c r="BF337" i="1"/>
  <c r="AX337" i="1"/>
  <c r="AP337" i="1"/>
  <c r="AH337" i="1"/>
  <c r="Z337" i="1"/>
  <c r="R337" i="1"/>
  <c r="DP337" i="1"/>
  <c r="CJ337" i="1"/>
  <c r="BD337" i="1"/>
  <c r="X337" i="1"/>
  <c r="DH337" i="1"/>
  <c r="CB337" i="1"/>
  <c r="AV337" i="1"/>
  <c r="V337" i="1"/>
  <c r="CR337" i="1"/>
  <c r="BL337" i="1"/>
  <c r="AF337" i="1"/>
  <c r="AN337" i="1"/>
  <c r="P337" i="1"/>
  <c r="CZ337" i="1"/>
  <c r="BT337" i="1"/>
  <c r="D339" i="1" l="1"/>
  <c r="DJ338" i="1"/>
  <c r="DB338" i="1"/>
  <c r="CT338" i="1"/>
  <c r="CL338" i="1"/>
  <c r="CD338" i="1"/>
  <c r="BV338" i="1"/>
  <c r="BN338" i="1"/>
  <c r="BF338" i="1"/>
  <c r="AX338" i="1"/>
  <c r="AP338" i="1"/>
  <c r="AH338" i="1"/>
  <c r="Z338" i="1"/>
  <c r="R338" i="1"/>
  <c r="DP338" i="1"/>
  <c r="DH338" i="1"/>
  <c r="CZ338" i="1"/>
  <c r="CR338" i="1"/>
  <c r="CJ338" i="1"/>
  <c r="CB338" i="1"/>
  <c r="BT338" i="1"/>
  <c r="BL338" i="1"/>
  <c r="BD338" i="1"/>
  <c r="AV338" i="1"/>
  <c r="AN338" i="1"/>
  <c r="AF338" i="1"/>
  <c r="X338" i="1"/>
  <c r="P338" i="1"/>
  <c r="DN338" i="1"/>
  <c r="DF338" i="1"/>
  <c r="CX338" i="1"/>
  <c r="CP338" i="1"/>
  <c r="CH338" i="1"/>
  <c r="BZ338" i="1"/>
  <c r="BR338" i="1"/>
  <c r="BJ338" i="1"/>
  <c r="BB338" i="1"/>
  <c r="AT338" i="1"/>
  <c r="AL338" i="1"/>
  <c r="AD338" i="1"/>
  <c r="V338" i="1"/>
  <c r="DL338" i="1"/>
  <c r="CF338" i="1"/>
  <c r="AZ338" i="1"/>
  <c r="T338" i="1"/>
  <c r="DD338" i="1"/>
  <c r="BX338" i="1"/>
  <c r="AR338" i="1"/>
  <c r="CN338" i="1"/>
  <c r="BH338" i="1"/>
  <c r="AB338" i="1"/>
  <c r="CV338" i="1"/>
  <c r="BP338" i="1"/>
  <c r="AJ338" i="1"/>
  <c r="DR337" i="1"/>
  <c r="DR338" i="1" l="1"/>
  <c r="DN339" i="1"/>
  <c r="DF339" i="1"/>
  <c r="CX339" i="1"/>
  <c r="CP339" i="1"/>
  <c r="CH339" i="1"/>
  <c r="BZ339" i="1"/>
  <c r="BR339" i="1"/>
  <c r="BJ339" i="1"/>
  <c r="BB339" i="1"/>
  <c r="AT339" i="1"/>
  <c r="AL339" i="1"/>
  <c r="AD339" i="1"/>
  <c r="V339" i="1"/>
  <c r="DL339" i="1"/>
  <c r="DD339" i="1"/>
  <c r="CV339" i="1"/>
  <c r="CN339" i="1"/>
  <c r="CF339" i="1"/>
  <c r="BX339" i="1"/>
  <c r="BP339" i="1"/>
  <c r="BH339" i="1"/>
  <c r="AZ339" i="1"/>
  <c r="AR339" i="1"/>
  <c r="AJ339" i="1"/>
  <c r="AB339" i="1"/>
  <c r="T339" i="1"/>
  <c r="D340" i="1"/>
  <c r="DJ339" i="1"/>
  <c r="DB339" i="1"/>
  <c r="CT339" i="1"/>
  <c r="CL339" i="1"/>
  <c r="CD339" i="1"/>
  <c r="BV339" i="1"/>
  <c r="BN339" i="1"/>
  <c r="BF339" i="1"/>
  <c r="AX339" i="1"/>
  <c r="AP339" i="1"/>
  <c r="AH339" i="1"/>
  <c r="Z339" i="1"/>
  <c r="R339" i="1"/>
  <c r="DP339" i="1"/>
  <c r="CJ339" i="1"/>
  <c r="BD339" i="1"/>
  <c r="X339" i="1"/>
  <c r="DH339" i="1"/>
  <c r="CB339" i="1"/>
  <c r="AV339" i="1"/>
  <c r="P339" i="1"/>
  <c r="CR339" i="1"/>
  <c r="BL339" i="1"/>
  <c r="AF339" i="1"/>
  <c r="BT339" i="1"/>
  <c r="AN339" i="1"/>
  <c r="CZ339" i="1"/>
  <c r="DR339" i="1" l="1"/>
  <c r="D341" i="1"/>
  <c r="DJ340" i="1"/>
  <c r="DB340" i="1"/>
  <c r="CT340" i="1"/>
  <c r="CL340" i="1"/>
  <c r="CD340" i="1"/>
  <c r="BV340" i="1"/>
  <c r="BN340" i="1"/>
  <c r="BF340" i="1"/>
  <c r="AX340" i="1"/>
  <c r="AP340" i="1"/>
  <c r="AH340" i="1"/>
  <c r="Z340" i="1"/>
  <c r="R340" i="1"/>
  <c r="DP340" i="1"/>
  <c r="DH340" i="1"/>
  <c r="CZ340" i="1"/>
  <c r="CR340" i="1"/>
  <c r="CJ340" i="1"/>
  <c r="CB340" i="1"/>
  <c r="BT340" i="1"/>
  <c r="BL340" i="1"/>
  <c r="BD340" i="1"/>
  <c r="AV340" i="1"/>
  <c r="AN340" i="1"/>
  <c r="AF340" i="1"/>
  <c r="X340" i="1"/>
  <c r="P340" i="1"/>
  <c r="DN340" i="1"/>
  <c r="DF340" i="1"/>
  <c r="CX340" i="1"/>
  <c r="CP340" i="1"/>
  <c r="CH340" i="1"/>
  <c r="BZ340" i="1"/>
  <c r="BR340" i="1"/>
  <c r="BJ340" i="1"/>
  <c r="BB340" i="1"/>
  <c r="AT340" i="1"/>
  <c r="AL340" i="1"/>
  <c r="AD340" i="1"/>
  <c r="V340" i="1"/>
  <c r="DL340" i="1"/>
  <c r="CF340" i="1"/>
  <c r="AZ340" i="1"/>
  <c r="T340" i="1"/>
  <c r="DD340" i="1"/>
  <c r="BX340" i="1"/>
  <c r="AR340" i="1"/>
  <c r="CN340" i="1"/>
  <c r="BH340" i="1"/>
  <c r="AB340" i="1"/>
  <c r="CV340" i="1"/>
  <c r="BP340" i="1"/>
  <c r="AJ340" i="1"/>
  <c r="DN341" i="1" l="1"/>
  <c r="DF341" i="1"/>
  <c r="CX341" i="1"/>
  <c r="CP341" i="1"/>
  <c r="CH341" i="1"/>
  <c r="BZ341" i="1"/>
  <c r="BR341" i="1"/>
  <c r="BJ341" i="1"/>
  <c r="BB341" i="1"/>
  <c r="AT341" i="1"/>
  <c r="AL341" i="1"/>
  <c r="AD341" i="1"/>
  <c r="V341" i="1"/>
  <c r="DL341" i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D342" i="1"/>
  <c r="DJ341" i="1"/>
  <c r="DB341" i="1"/>
  <c r="CT341" i="1"/>
  <c r="CL341" i="1"/>
  <c r="CD341" i="1"/>
  <c r="BV341" i="1"/>
  <c r="BN341" i="1"/>
  <c r="BF341" i="1"/>
  <c r="AX341" i="1"/>
  <c r="AP341" i="1"/>
  <c r="AH341" i="1"/>
  <c r="Z341" i="1"/>
  <c r="R341" i="1"/>
  <c r="DP341" i="1"/>
  <c r="CJ341" i="1"/>
  <c r="BD341" i="1"/>
  <c r="X341" i="1"/>
  <c r="DH341" i="1"/>
  <c r="CB341" i="1"/>
  <c r="AV341" i="1"/>
  <c r="P341" i="1"/>
  <c r="CR341" i="1"/>
  <c r="BL341" i="1"/>
  <c r="AF341" i="1"/>
  <c r="CZ341" i="1"/>
  <c r="BT341" i="1"/>
  <c r="AN341" i="1"/>
  <c r="DR340" i="1"/>
  <c r="DR341" i="1" l="1"/>
  <c r="DJ342" i="1"/>
  <c r="DB342" i="1"/>
  <c r="CT342" i="1"/>
  <c r="CL342" i="1"/>
  <c r="CD342" i="1"/>
  <c r="BV342" i="1"/>
  <c r="BN342" i="1"/>
  <c r="BF342" i="1"/>
  <c r="AX342" i="1"/>
  <c r="AP342" i="1"/>
  <c r="AH342" i="1"/>
  <c r="Z342" i="1"/>
  <c r="R342" i="1"/>
  <c r="D343" i="1"/>
  <c r="DP342" i="1"/>
  <c r="DH342" i="1"/>
  <c r="CZ342" i="1"/>
  <c r="CR342" i="1"/>
  <c r="CJ342" i="1"/>
  <c r="CB342" i="1"/>
  <c r="BT342" i="1"/>
  <c r="BL342" i="1"/>
  <c r="BD342" i="1"/>
  <c r="AV342" i="1"/>
  <c r="AN342" i="1"/>
  <c r="AF342" i="1"/>
  <c r="X342" i="1"/>
  <c r="P342" i="1"/>
  <c r="DN342" i="1"/>
  <c r="DF342" i="1"/>
  <c r="CX342" i="1"/>
  <c r="CP342" i="1"/>
  <c r="CH342" i="1"/>
  <c r="BZ342" i="1"/>
  <c r="BR342" i="1"/>
  <c r="BJ342" i="1"/>
  <c r="BB342" i="1"/>
  <c r="AT342" i="1"/>
  <c r="AL342" i="1"/>
  <c r="AD342" i="1"/>
  <c r="V342" i="1"/>
  <c r="DL342" i="1"/>
  <c r="CF342" i="1"/>
  <c r="AZ342" i="1"/>
  <c r="T342" i="1"/>
  <c r="DD342" i="1"/>
  <c r="BX342" i="1"/>
  <c r="AR342" i="1"/>
  <c r="CN342" i="1"/>
  <c r="BH342" i="1"/>
  <c r="AB342" i="1"/>
  <c r="AJ342" i="1"/>
  <c r="CV342" i="1"/>
  <c r="BP342" i="1"/>
  <c r="DP343" i="1" l="1"/>
  <c r="DH343" i="1"/>
  <c r="CZ343" i="1"/>
  <c r="CR343" i="1"/>
  <c r="CJ343" i="1"/>
  <c r="CB343" i="1"/>
  <c r="BT343" i="1"/>
  <c r="BL343" i="1"/>
  <c r="BD343" i="1"/>
  <c r="AV343" i="1"/>
  <c r="AN343" i="1"/>
  <c r="AF343" i="1"/>
  <c r="X343" i="1"/>
  <c r="P343" i="1"/>
  <c r="DJ343" i="1"/>
  <c r="CX343" i="1"/>
  <c r="CN343" i="1"/>
  <c r="CD343" i="1"/>
  <c r="BR343" i="1"/>
  <c r="BH343" i="1"/>
  <c r="AX343" i="1"/>
  <c r="AL343" i="1"/>
  <c r="AB343" i="1"/>
  <c r="R343" i="1"/>
  <c r="DF343" i="1"/>
  <c r="CV343" i="1"/>
  <c r="CL343" i="1"/>
  <c r="BZ343" i="1"/>
  <c r="BP343" i="1"/>
  <c r="BF343" i="1"/>
  <c r="AT343" i="1"/>
  <c r="AJ343" i="1"/>
  <c r="Z343" i="1"/>
  <c r="D344" i="1"/>
  <c r="DN343" i="1"/>
  <c r="DD343" i="1"/>
  <c r="CT343" i="1"/>
  <c r="CH343" i="1"/>
  <c r="BX343" i="1"/>
  <c r="BN343" i="1"/>
  <c r="BB343" i="1"/>
  <c r="AR343" i="1"/>
  <c r="AH343" i="1"/>
  <c r="V343" i="1"/>
  <c r="DL343" i="1"/>
  <c r="BV343" i="1"/>
  <c r="AD343" i="1"/>
  <c r="DB343" i="1"/>
  <c r="BJ343" i="1"/>
  <c r="T343" i="1"/>
  <c r="CF343" i="1"/>
  <c r="AP343" i="1"/>
  <c r="CP343" i="1"/>
  <c r="AZ343" i="1"/>
  <c r="DR342" i="1"/>
  <c r="DL344" i="1" l="1"/>
  <c r="DL335" i="1" s="1"/>
  <c r="DD344" i="1"/>
  <c r="DD335" i="1" s="1"/>
  <c r="CV344" i="1"/>
  <c r="CV335" i="1" s="1"/>
  <c r="CN344" i="1"/>
  <c r="CN335" i="1" s="1"/>
  <c r="CF344" i="1"/>
  <c r="CF335" i="1" s="1"/>
  <c r="BX344" i="1"/>
  <c r="BX335" i="1" s="1"/>
  <c r="BP344" i="1"/>
  <c r="BP335" i="1" s="1"/>
  <c r="BH344" i="1"/>
  <c r="BH335" i="1" s="1"/>
  <c r="AZ344" i="1"/>
  <c r="AZ335" i="1" s="1"/>
  <c r="AR344" i="1"/>
  <c r="AR335" i="1" s="1"/>
  <c r="AJ344" i="1"/>
  <c r="AJ335" i="1" s="1"/>
  <c r="AB344" i="1"/>
  <c r="AB335" i="1" s="1"/>
  <c r="T344" i="1"/>
  <c r="T335" i="1" s="1"/>
  <c r="DJ344" i="1"/>
  <c r="DJ335" i="1" s="1"/>
  <c r="CZ344" i="1"/>
  <c r="CZ335" i="1" s="1"/>
  <c r="CP344" i="1"/>
  <c r="CP335" i="1" s="1"/>
  <c r="CD344" i="1"/>
  <c r="CD335" i="1" s="1"/>
  <c r="BT344" i="1"/>
  <c r="BT335" i="1" s="1"/>
  <c r="BJ344" i="1"/>
  <c r="BJ335" i="1" s="1"/>
  <c r="AX344" i="1"/>
  <c r="AX335" i="1" s="1"/>
  <c r="AN344" i="1"/>
  <c r="AN335" i="1" s="1"/>
  <c r="AD344" i="1"/>
  <c r="AD335" i="1" s="1"/>
  <c r="R344" i="1"/>
  <c r="R335" i="1" s="1"/>
  <c r="DH344" i="1"/>
  <c r="DH335" i="1" s="1"/>
  <c r="CX344" i="1"/>
  <c r="CX335" i="1" s="1"/>
  <c r="CL344" i="1"/>
  <c r="CL335" i="1" s="1"/>
  <c r="CB344" i="1"/>
  <c r="CB335" i="1" s="1"/>
  <c r="BR344" i="1"/>
  <c r="BR335" i="1" s="1"/>
  <c r="BF344" i="1"/>
  <c r="BF335" i="1" s="1"/>
  <c r="AV344" i="1"/>
  <c r="AV335" i="1" s="1"/>
  <c r="AL344" i="1"/>
  <c r="AL335" i="1" s="1"/>
  <c r="Z344" i="1"/>
  <c r="Z335" i="1" s="1"/>
  <c r="P344" i="1"/>
  <c r="D345" i="1"/>
  <c r="D347" i="1" s="1"/>
  <c r="DP344" i="1"/>
  <c r="DP335" i="1" s="1"/>
  <c r="DF344" i="1"/>
  <c r="DF335" i="1" s="1"/>
  <c r="CT344" i="1"/>
  <c r="CT335" i="1" s="1"/>
  <c r="CJ344" i="1"/>
  <c r="CJ335" i="1" s="1"/>
  <c r="BZ344" i="1"/>
  <c r="BZ335" i="1" s="1"/>
  <c r="BN344" i="1"/>
  <c r="BN335" i="1" s="1"/>
  <c r="BD344" i="1"/>
  <c r="BD335" i="1" s="1"/>
  <c r="AT344" i="1"/>
  <c r="AT335" i="1" s="1"/>
  <c r="AH344" i="1"/>
  <c r="AH335" i="1" s="1"/>
  <c r="X344" i="1"/>
  <c r="X335" i="1" s="1"/>
  <c r="DN344" i="1"/>
  <c r="DN335" i="1" s="1"/>
  <c r="BV344" i="1"/>
  <c r="BV335" i="1" s="1"/>
  <c r="AF344" i="1"/>
  <c r="AF335" i="1" s="1"/>
  <c r="DB344" i="1"/>
  <c r="DB335" i="1" s="1"/>
  <c r="BL344" i="1"/>
  <c r="BL335" i="1" s="1"/>
  <c r="V344" i="1"/>
  <c r="V335" i="1" s="1"/>
  <c r="CH344" i="1"/>
  <c r="CH335" i="1" s="1"/>
  <c r="AP344" i="1"/>
  <c r="AP335" i="1" s="1"/>
  <c r="CR344" i="1"/>
  <c r="CR335" i="1" s="1"/>
  <c r="BB344" i="1"/>
  <c r="BB335" i="1" s="1"/>
  <c r="DR343" i="1"/>
  <c r="D348" i="1" l="1"/>
  <c r="DL347" i="1"/>
  <c r="DD347" i="1"/>
  <c r="CV347" i="1"/>
  <c r="CN347" i="1"/>
  <c r="CF347" i="1"/>
  <c r="BX347" i="1"/>
  <c r="BP347" i="1"/>
  <c r="BH347" i="1"/>
  <c r="AZ347" i="1"/>
  <c r="AR347" i="1"/>
  <c r="AJ347" i="1"/>
  <c r="AB347" i="1"/>
  <c r="T347" i="1"/>
  <c r="DJ347" i="1"/>
  <c r="CZ347" i="1"/>
  <c r="CP347" i="1"/>
  <c r="CD347" i="1"/>
  <c r="BT347" i="1"/>
  <c r="BJ347" i="1"/>
  <c r="AX347" i="1"/>
  <c r="AN347" i="1"/>
  <c r="AD347" i="1"/>
  <c r="R347" i="1"/>
  <c r="DH347" i="1"/>
  <c r="CX347" i="1"/>
  <c r="CL347" i="1"/>
  <c r="CB347" i="1"/>
  <c r="BR347" i="1"/>
  <c r="BF347" i="1"/>
  <c r="AV347" i="1"/>
  <c r="AL347" i="1"/>
  <c r="Z347" i="1"/>
  <c r="P347" i="1"/>
  <c r="DP347" i="1"/>
  <c r="DF347" i="1"/>
  <c r="CT347" i="1"/>
  <c r="CJ347" i="1"/>
  <c r="BZ347" i="1"/>
  <c r="BN347" i="1"/>
  <c r="BD347" i="1"/>
  <c r="AT347" i="1"/>
  <c r="AH347" i="1"/>
  <c r="X347" i="1"/>
  <c r="CR347" i="1"/>
  <c r="BB347" i="1"/>
  <c r="CH347" i="1"/>
  <c r="AP347" i="1"/>
  <c r="DB347" i="1"/>
  <c r="BL347" i="1"/>
  <c r="V347" i="1"/>
  <c r="AF347" i="1"/>
  <c r="DN347" i="1"/>
  <c r="BV347" i="1"/>
  <c r="DR344" i="1"/>
  <c r="DR335" i="1" s="1"/>
  <c r="P335" i="1"/>
  <c r="DN348" i="1" l="1"/>
  <c r="DF348" i="1"/>
  <c r="CX348" i="1"/>
  <c r="CP348" i="1"/>
  <c r="CH348" i="1"/>
  <c r="BZ348" i="1"/>
  <c r="BR348" i="1"/>
  <c r="BJ348" i="1"/>
  <c r="BB348" i="1"/>
  <c r="AT348" i="1"/>
  <c r="AL348" i="1"/>
  <c r="DJ348" i="1"/>
  <c r="CZ348" i="1"/>
  <c r="CN348" i="1"/>
  <c r="CD348" i="1"/>
  <c r="BT348" i="1"/>
  <c r="BH348" i="1"/>
  <c r="AX348" i="1"/>
  <c r="AN348" i="1"/>
  <c r="AD348" i="1"/>
  <c r="V348" i="1"/>
  <c r="DL348" i="1"/>
  <c r="DB348" i="1"/>
  <c r="CR348" i="1"/>
  <c r="CF348" i="1"/>
  <c r="BV348" i="1"/>
  <c r="BL348" i="1"/>
  <c r="AZ348" i="1"/>
  <c r="AP348" i="1"/>
  <c r="AF348" i="1"/>
  <c r="X348" i="1"/>
  <c r="P348" i="1"/>
  <c r="D349" i="1"/>
  <c r="DD348" i="1"/>
  <c r="CJ348" i="1"/>
  <c r="BN348" i="1"/>
  <c r="AR348" i="1"/>
  <c r="Z348" i="1"/>
  <c r="CV348" i="1"/>
  <c r="CB348" i="1"/>
  <c r="BF348" i="1"/>
  <c r="AJ348" i="1"/>
  <c r="T348" i="1"/>
  <c r="DP348" i="1"/>
  <c r="CT348" i="1"/>
  <c r="BX348" i="1"/>
  <c r="BD348" i="1"/>
  <c r="AH348" i="1"/>
  <c r="R348" i="1"/>
  <c r="BP348" i="1"/>
  <c r="AV348" i="1"/>
  <c r="CL348" i="1"/>
  <c r="DH348" i="1"/>
  <c r="AB348" i="1"/>
  <c r="DR347" i="1"/>
  <c r="DR348" i="1" l="1"/>
  <c r="D350" i="1"/>
  <c r="DJ349" i="1"/>
  <c r="DB349" i="1"/>
  <c r="CT349" i="1"/>
  <c r="CL349" i="1"/>
  <c r="CD349" i="1"/>
  <c r="BV349" i="1"/>
  <c r="BN349" i="1"/>
  <c r="BF349" i="1"/>
  <c r="AX349" i="1"/>
  <c r="AP349" i="1"/>
  <c r="AH349" i="1"/>
  <c r="Z349" i="1"/>
  <c r="R349" i="1"/>
  <c r="DL349" i="1"/>
  <c r="CZ349" i="1"/>
  <c r="CP349" i="1"/>
  <c r="CF349" i="1"/>
  <c r="BT349" i="1"/>
  <c r="BJ349" i="1"/>
  <c r="AZ349" i="1"/>
  <c r="AN349" i="1"/>
  <c r="AD349" i="1"/>
  <c r="T349" i="1"/>
  <c r="DH349" i="1"/>
  <c r="CX349" i="1"/>
  <c r="CN349" i="1"/>
  <c r="CB349" i="1"/>
  <c r="BR349" i="1"/>
  <c r="BH349" i="1"/>
  <c r="AV349" i="1"/>
  <c r="AL349" i="1"/>
  <c r="DN349" i="1"/>
  <c r="DD349" i="1"/>
  <c r="CR349" i="1"/>
  <c r="CH349" i="1"/>
  <c r="BX349" i="1"/>
  <c r="BL349" i="1"/>
  <c r="BB349" i="1"/>
  <c r="AR349" i="1"/>
  <c r="AF349" i="1"/>
  <c r="V349" i="1"/>
  <c r="DP349" i="1"/>
  <c r="BZ349" i="1"/>
  <c r="AJ349" i="1"/>
  <c r="DF349" i="1"/>
  <c r="BP349" i="1"/>
  <c r="AB349" i="1"/>
  <c r="CV349" i="1"/>
  <c r="BD349" i="1"/>
  <c r="X349" i="1"/>
  <c r="P349" i="1"/>
  <c r="AT349" i="1"/>
  <c r="CJ349" i="1"/>
  <c r="DN350" i="1" l="1"/>
  <c r="DF350" i="1"/>
  <c r="CX350" i="1"/>
  <c r="CP350" i="1"/>
  <c r="CH350" i="1"/>
  <c r="BZ350" i="1"/>
  <c r="BR350" i="1"/>
  <c r="BJ350" i="1"/>
  <c r="BB350" i="1"/>
  <c r="AT350" i="1"/>
  <c r="AL350" i="1"/>
  <c r="AD350" i="1"/>
  <c r="V350" i="1"/>
  <c r="DJ350" i="1"/>
  <c r="CZ350" i="1"/>
  <c r="CN350" i="1"/>
  <c r="CD350" i="1"/>
  <c r="BT350" i="1"/>
  <c r="BH350" i="1"/>
  <c r="AX350" i="1"/>
  <c r="AN350" i="1"/>
  <c r="AB350" i="1"/>
  <c r="R350" i="1"/>
  <c r="DH350" i="1"/>
  <c r="CV350" i="1"/>
  <c r="CL350" i="1"/>
  <c r="CB350" i="1"/>
  <c r="BP350" i="1"/>
  <c r="BF350" i="1"/>
  <c r="AV350" i="1"/>
  <c r="AJ350" i="1"/>
  <c r="Z350" i="1"/>
  <c r="P350" i="1"/>
  <c r="DL350" i="1"/>
  <c r="DB350" i="1"/>
  <c r="CR350" i="1"/>
  <c r="CF350" i="1"/>
  <c r="BV350" i="1"/>
  <c r="BL350" i="1"/>
  <c r="AZ350" i="1"/>
  <c r="AP350" i="1"/>
  <c r="AF350" i="1"/>
  <c r="T350" i="1"/>
  <c r="DD350" i="1"/>
  <c r="BN350" i="1"/>
  <c r="X350" i="1"/>
  <c r="D351" i="1"/>
  <c r="CT350" i="1"/>
  <c r="BD350" i="1"/>
  <c r="CJ350" i="1"/>
  <c r="AR350" i="1"/>
  <c r="DP350" i="1"/>
  <c r="BX350" i="1"/>
  <c r="AH350" i="1"/>
  <c r="DR349" i="1"/>
  <c r="DR350" i="1" l="1"/>
  <c r="D352" i="1"/>
  <c r="DJ351" i="1"/>
  <c r="DB351" i="1"/>
  <c r="CT351" i="1"/>
  <c r="CL351" i="1"/>
  <c r="CD351" i="1"/>
  <c r="BV351" i="1"/>
  <c r="BN351" i="1"/>
  <c r="BF351" i="1"/>
  <c r="AX351" i="1"/>
  <c r="AP351" i="1"/>
  <c r="AH351" i="1"/>
  <c r="Z351" i="1"/>
  <c r="R351" i="1"/>
  <c r="DL351" i="1"/>
  <c r="CZ351" i="1"/>
  <c r="CP351" i="1"/>
  <c r="CF351" i="1"/>
  <c r="BT351" i="1"/>
  <c r="BJ351" i="1"/>
  <c r="AZ351" i="1"/>
  <c r="AN351" i="1"/>
  <c r="AD351" i="1"/>
  <c r="T351" i="1"/>
  <c r="DH351" i="1"/>
  <c r="CX351" i="1"/>
  <c r="CN351" i="1"/>
  <c r="CB351" i="1"/>
  <c r="BR351" i="1"/>
  <c r="BH351" i="1"/>
  <c r="AV351" i="1"/>
  <c r="AL351" i="1"/>
  <c r="AB351" i="1"/>
  <c r="P351" i="1"/>
  <c r="DN351" i="1"/>
  <c r="DD351" i="1"/>
  <c r="CR351" i="1"/>
  <c r="CH351" i="1"/>
  <c r="BX351" i="1"/>
  <c r="BL351" i="1"/>
  <c r="BB351" i="1"/>
  <c r="AR351" i="1"/>
  <c r="AF351" i="1"/>
  <c r="V351" i="1"/>
  <c r="DF351" i="1"/>
  <c r="BP351" i="1"/>
  <c r="X351" i="1"/>
  <c r="CV351" i="1"/>
  <c r="BD351" i="1"/>
  <c r="CJ351" i="1"/>
  <c r="AT351" i="1"/>
  <c r="DP351" i="1"/>
  <c r="BZ351" i="1"/>
  <c r="AJ351" i="1"/>
  <c r="DN352" i="1" l="1"/>
  <c r="DN345" i="1" s="1"/>
  <c r="DF352" i="1"/>
  <c r="DF345" i="1" s="1"/>
  <c r="CX352" i="1"/>
  <c r="CX345" i="1" s="1"/>
  <c r="CP352" i="1"/>
  <c r="CP345" i="1" s="1"/>
  <c r="CH352" i="1"/>
  <c r="CH345" i="1" s="1"/>
  <c r="BZ352" i="1"/>
  <c r="BZ345" i="1" s="1"/>
  <c r="BR352" i="1"/>
  <c r="BR345" i="1" s="1"/>
  <c r="BJ352" i="1"/>
  <c r="BJ345" i="1" s="1"/>
  <c r="BB352" i="1"/>
  <c r="BB345" i="1" s="1"/>
  <c r="AT352" i="1"/>
  <c r="AT345" i="1" s="1"/>
  <c r="AL352" i="1"/>
  <c r="AL345" i="1" s="1"/>
  <c r="AD352" i="1"/>
  <c r="AD345" i="1" s="1"/>
  <c r="V352" i="1"/>
  <c r="V345" i="1" s="1"/>
  <c r="DJ352" i="1"/>
  <c r="DJ345" i="1" s="1"/>
  <c r="CZ352" i="1"/>
  <c r="CZ345" i="1" s="1"/>
  <c r="CN352" i="1"/>
  <c r="CN345" i="1" s="1"/>
  <c r="CD352" i="1"/>
  <c r="CD345" i="1" s="1"/>
  <c r="BT352" i="1"/>
  <c r="BT345" i="1" s="1"/>
  <c r="BH352" i="1"/>
  <c r="BH345" i="1" s="1"/>
  <c r="AX352" i="1"/>
  <c r="AX345" i="1" s="1"/>
  <c r="AN352" i="1"/>
  <c r="AN345" i="1" s="1"/>
  <c r="AB352" i="1"/>
  <c r="AB345" i="1" s="1"/>
  <c r="R352" i="1"/>
  <c r="R345" i="1" s="1"/>
  <c r="DH352" i="1"/>
  <c r="DH345" i="1" s="1"/>
  <c r="CV352" i="1"/>
  <c r="CV345" i="1" s="1"/>
  <c r="CL352" i="1"/>
  <c r="CL345" i="1" s="1"/>
  <c r="CB352" i="1"/>
  <c r="CB345" i="1" s="1"/>
  <c r="BP352" i="1"/>
  <c r="BP345" i="1" s="1"/>
  <c r="BF352" i="1"/>
  <c r="BF345" i="1" s="1"/>
  <c r="AV352" i="1"/>
  <c r="AV345" i="1" s="1"/>
  <c r="AJ352" i="1"/>
  <c r="AJ345" i="1" s="1"/>
  <c r="Z352" i="1"/>
  <c r="Z345" i="1" s="1"/>
  <c r="P352" i="1"/>
  <c r="D353" i="1"/>
  <c r="D354" i="1" s="1"/>
  <c r="DL352" i="1"/>
  <c r="DL345" i="1" s="1"/>
  <c r="DB352" i="1"/>
  <c r="DB345" i="1" s="1"/>
  <c r="CR352" i="1"/>
  <c r="CR345" i="1" s="1"/>
  <c r="CF352" i="1"/>
  <c r="CF345" i="1" s="1"/>
  <c r="BV352" i="1"/>
  <c r="BV345" i="1" s="1"/>
  <c r="BL352" i="1"/>
  <c r="BL345" i="1" s="1"/>
  <c r="AZ352" i="1"/>
  <c r="AZ345" i="1" s="1"/>
  <c r="AP352" i="1"/>
  <c r="AP345" i="1" s="1"/>
  <c r="AF352" i="1"/>
  <c r="AF345" i="1" s="1"/>
  <c r="T352" i="1"/>
  <c r="T345" i="1" s="1"/>
  <c r="CT352" i="1"/>
  <c r="CT345" i="1" s="1"/>
  <c r="BD352" i="1"/>
  <c r="BD345" i="1" s="1"/>
  <c r="CJ352" i="1"/>
  <c r="CJ345" i="1" s="1"/>
  <c r="AR352" i="1"/>
  <c r="AR345" i="1" s="1"/>
  <c r="DP352" i="1"/>
  <c r="DP345" i="1" s="1"/>
  <c r="BX352" i="1"/>
  <c r="BX345" i="1" s="1"/>
  <c r="AH352" i="1"/>
  <c r="AH345" i="1" s="1"/>
  <c r="X352" i="1"/>
  <c r="X345" i="1" s="1"/>
  <c r="BN352" i="1"/>
  <c r="BN345" i="1" s="1"/>
  <c r="DD352" i="1"/>
  <c r="DD345" i="1" s="1"/>
  <c r="DR351" i="1"/>
  <c r="DL354" i="1" l="1"/>
  <c r="DD354" i="1"/>
  <c r="CV354" i="1"/>
  <c r="CN354" i="1"/>
  <c r="CF354" i="1"/>
  <c r="BX354" i="1"/>
  <c r="BP354" i="1"/>
  <c r="BH354" i="1"/>
  <c r="AZ354" i="1"/>
  <c r="AR354" i="1"/>
  <c r="AJ354" i="1"/>
  <c r="AB354" i="1"/>
  <c r="T354" i="1"/>
  <c r="DH354" i="1"/>
  <c r="CX354" i="1"/>
  <c r="CL354" i="1"/>
  <c r="CB354" i="1"/>
  <c r="BR354" i="1"/>
  <c r="BF354" i="1"/>
  <c r="AV354" i="1"/>
  <c r="AL354" i="1"/>
  <c r="DN354" i="1"/>
  <c r="DB354" i="1"/>
  <c r="CR354" i="1"/>
  <c r="CH354" i="1"/>
  <c r="BV354" i="1"/>
  <c r="BL354" i="1"/>
  <c r="BB354" i="1"/>
  <c r="AP354" i="1"/>
  <c r="AF354" i="1"/>
  <c r="V354" i="1"/>
  <c r="DP354" i="1"/>
  <c r="CT354" i="1"/>
  <c r="BZ354" i="1"/>
  <c r="BD354" i="1"/>
  <c r="AH354" i="1"/>
  <c r="R354" i="1"/>
  <c r="D355" i="1"/>
  <c r="DJ354" i="1"/>
  <c r="CP354" i="1"/>
  <c r="BT354" i="1"/>
  <c r="AX354" i="1"/>
  <c r="AD354" i="1"/>
  <c r="P354" i="1"/>
  <c r="CZ354" i="1"/>
  <c r="CD354" i="1"/>
  <c r="BJ354" i="1"/>
  <c r="AN354" i="1"/>
  <c r="X354" i="1"/>
  <c r="BN354" i="1"/>
  <c r="AT354" i="1"/>
  <c r="DF354" i="1"/>
  <c r="Z354" i="1"/>
  <c r="CJ354" i="1"/>
  <c r="DR352" i="1"/>
  <c r="DR345" i="1" s="1"/>
  <c r="P345" i="1"/>
  <c r="DR354" i="1" l="1"/>
  <c r="DP355" i="1"/>
  <c r="DH355" i="1"/>
  <c r="CZ355" i="1"/>
  <c r="CR355" i="1"/>
  <c r="CJ355" i="1"/>
  <c r="CB355" i="1"/>
  <c r="BT355" i="1"/>
  <c r="BL355" i="1"/>
  <c r="BD355" i="1"/>
  <c r="AV355" i="1"/>
  <c r="AN355" i="1"/>
  <c r="AF355" i="1"/>
  <c r="X355" i="1"/>
  <c r="P355" i="1"/>
  <c r="DJ355" i="1"/>
  <c r="CX355" i="1"/>
  <c r="CN355" i="1"/>
  <c r="CD355" i="1"/>
  <c r="BR355" i="1"/>
  <c r="BH355" i="1"/>
  <c r="AX355" i="1"/>
  <c r="AL355" i="1"/>
  <c r="AB355" i="1"/>
  <c r="R355" i="1"/>
  <c r="D356" i="1"/>
  <c r="DN355" i="1"/>
  <c r="DD355" i="1"/>
  <c r="CT355" i="1"/>
  <c r="CH355" i="1"/>
  <c r="BX355" i="1"/>
  <c r="BN355" i="1"/>
  <c r="BB355" i="1"/>
  <c r="AR355" i="1"/>
  <c r="AH355" i="1"/>
  <c r="V355" i="1"/>
  <c r="DB355" i="1"/>
  <c r="CF355" i="1"/>
  <c r="BJ355" i="1"/>
  <c r="AP355" i="1"/>
  <c r="T355" i="1"/>
  <c r="CV355" i="1"/>
  <c r="BZ355" i="1"/>
  <c r="BF355" i="1"/>
  <c r="AJ355" i="1"/>
  <c r="DF355" i="1"/>
  <c r="CL355" i="1"/>
  <c r="BP355" i="1"/>
  <c r="AT355" i="1"/>
  <c r="Z355" i="1"/>
  <c r="CP355" i="1"/>
  <c r="BV355" i="1"/>
  <c r="AZ355" i="1"/>
  <c r="AD355" i="1"/>
  <c r="DL355" i="1"/>
  <c r="DR355" i="1" l="1"/>
  <c r="DL356" i="1"/>
  <c r="DD356" i="1"/>
  <c r="CV356" i="1"/>
  <c r="CN356" i="1"/>
  <c r="CF356" i="1"/>
  <c r="BX356" i="1"/>
  <c r="BP356" i="1"/>
  <c r="BH356" i="1"/>
  <c r="AZ356" i="1"/>
  <c r="AR356" i="1"/>
  <c r="AJ356" i="1"/>
  <c r="AB356" i="1"/>
  <c r="T356" i="1"/>
  <c r="DJ356" i="1"/>
  <c r="CZ356" i="1"/>
  <c r="CP356" i="1"/>
  <c r="CD356" i="1"/>
  <c r="BT356" i="1"/>
  <c r="BJ356" i="1"/>
  <c r="AX356" i="1"/>
  <c r="AN356" i="1"/>
  <c r="AD356" i="1"/>
  <c r="R356" i="1"/>
  <c r="D357" i="1"/>
  <c r="DP356" i="1"/>
  <c r="DF356" i="1"/>
  <c r="CT356" i="1"/>
  <c r="CJ356" i="1"/>
  <c r="BZ356" i="1"/>
  <c r="BN356" i="1"/>
  <c r="BD356" i="1"/>
  <c r="AT356" i="1"/>
  <c r="AH356" i="1"/>
  <c r="X356" i="1"/>
  <c r="DN356" i="1"/>
  <c r="CR356" i="1"/>
  <c r="BV356" i="1"/>
  <c r="BB356" i="1"/>
  <c r="AF356" i="1"/>
  <c r="DH356" i="1"/>
  <c r="CL356" i="1"/>
  <c r="BR356" i="1"/>
  <c r="AV356" i="1"/>
  <c r="Z356" i="1"/>
  <c r="CX356" i="1"/>
  <c r="CB356" i="1"/>
  <c r="BF356" i="1"/>
  <c r="AL356" i="1"/>
  <c r="P356" i="1"/>
  <c r="AP356" i="1"/>
  <c r="DB356" i="1"/>
  <c r="V356" i="1"/>
  <c r="CH356" i="1"/>
  <c r="BL356" i="1"/>
  <c r="DR356" i="1" l="1"/>
  <c r="D358" i="1"/>
  <c r="DP357" i="1"/>
  <c r="DH357" i="1"/>
  <c r="CZ357" i="1"/>
  <c r="CR357" i="1"/>
  <c r="CJ357" i="1"/>
  <c r="CB357" i="1"/>
  <c r="BT357" i="1"/>
  <c r="BL357" i="1"/>
  <c r="BD357" i="1"/>
  <c r="AV357" i="1"/>
  <c r="AN357" i="1"/>
  <c r="AF357" i="1"/>
  <c r="X357" i="1"/>
  <c r="P357" i="1"/>
  <c r="DL357" i="1"/>
  <c r="DB357" i="1"/>
  <c r="CP357" i="1"/>
  <c r="CF357" i="1"/>
  <c r="BV357" i="1"/>
  <c r="BJ357" i="1"/>
  <c r="AZ357" i="1"/>
  <c r="AP357" i="1"/>
  <c r="AD357" i="1"/>
  <c r="T357" i="1"/>
  <c r="DF357" i="1"/>
  <c r="CV357" i="1"/>
  <c r="CL357" i="1"/>
  <c r="BZ357" i="1"/>
  <c r="BP357" i="1"/>
  <c r="BF357" i="1"/>
  <c r="AT357" i="1"/>
  <c r="AJ357" i="1"/>
  <c r="Z357" i="1"/>
  <c r="DD357" i="1"/>
  <c r="CH357" i="1"/>
  <c r="BN357" i="1"/>
  <c r="AR357" i="1"/>
  <c r="V357" i="1"/>
  <c r="CX357" i="1"/>
  <c r="CD357" i="1"/>
  <c r="BH357" i="1"/>
  <c r="AL357" i="1"/>
  <c r="R357" i="1"/>
  <c r="DJ357" i="1"/>
  <c r="CN357" i="1"/>
  <c r="BR357" i="1"/>
  <c r="AX357" i="1"/>
  <c r="AB357" i="1"/>
  <c r="BX357" i="1"/>
  <c r="BB357" i="1"/>
  <c r="DN357" i="1"/>
  <c r="AH357" i="1"/>
  <c r="CT357" i="1"/>
  <c r="D359" i="1" l="1"/>
  <c r="DJ358" i="1"/>
  <c r="DB358" i="1"/>
  <c r="CT358" i="1"/>
  <c r="CL358" i="1"/>
  <c r="CD358" i="1"/>
  <c r="BV358" i="1"/>
  <c r="DN358" i="1"/>
  <c r="DF358" i="1"/>
  <c r="CX358" i="1"/>
  <c r="CP358" i="1"/>
  <c r="CH358" i="1"/>
  <c r="BZ358" i="1"/>
  <c r="BR358" i="1"/>
  <c r="BJ358" i="1"/>
  <c r="BB358" i="1"/>
  <c r="AT358" i="1"/>
  <c r="AL358" i="1"/>
  <c r="AD358" i="1"/>
  <c r="V358" i="1"/>
  <c r="DH358" i="1"/>
  <c r="CR358" i="1"/>
  <c r="CB358" i="1"/>
  <c r="BN358" i="1"/>
  <c r="BD358" i="1"/>
  <c r="AR358" i="1"/>
  <c r="AH358" i="1"/>
  <c r="X358" i="1"/>
  <c r="DP358" i="1"/>
  <c r="CZ358" i="1"/>
  <c r="CJ358" i="1"/>
  <c r="BT358" i="1"/>
  <c r="BH358" i="1"/>
  <c r="AX358" i="1"/>
  <c r="AN358" i="1"/>
  <c r="AB358" i="1"/>
  <c r="R358" i="1"/>
  <c r="CV358" i="1"/>
  <c r="BP358" i="1"/>
  <c r="AV358" i="1"/>
  <c r="Z358" i="1"/>
  <c r="CN358" i="1"/>
  <c r="BL358" i="1"/>
  <c r="AP358" i="1"/>
  <c r="T358" i="1"/>
  <c r="DD358" i="1"/>
  <c r="BX358" i="1"/>
  <c r="AZ358" i="1"/>
  <c r="AF358" i="1"/>
  <c r="CF358" i="1"/>
  <c r="BF358" i="1"/>
  <c r="AJ358" i="1"/>
  <c r="P358" i="1"/>
  <c r="DL358" i="1"/>
  <c r="DR357" i="1"/>
  <c r="DR358" i="1" l="1"/>
  <c r="DL359" i="1"/>
  <c r="DD359" i="1"/>
  <c r="CV359" i="1"/>
  <c r="CN359" i="1"/>
  <c r="CF359" i="1"/>
  <c r="BX359" i="1"/>
  <c r="BP359" i="1"/>
  <c r="BH359" i="1"/>
  <c r="AZ359" i="1"/>
  <c r="AR359" i="1"/>
  <c r="AJ359" i="1"/>
  <c r="DJ359" i="1"/>
  <c r="CZ359" i="1"/>
  <c r="CP359" i="1"/>
  <c r="CD359" i="1"/>
  <c r="BT359" i="1"/>
  <c r="BJ359" i="1"/>
  <c r="AX359" i="1"/>
  <c r="AN359" i="1"/>
  <c r="AD359" i="1"/>
  <c r="V359" i="1"/>
  <c r="DP359" i="1"/>
  <c r="DF359" i="1"/>
  <c r="CT359" i="1"/>
  <c r="CJ359" i="1"/>
  <c r="BZ359" i="1"/>
  <c r="BN359" i="1"/>
  <c r="BD359" i="1"/>
  <c r="AT359" i="1"/>
  <c r="AH359" i="1"/>
  <c r="Z359" i="1"/>
  <c r="R359" i="1"/>
  <c r="D360" i="1"/>
  <c r="DB359" i="1"/>
  <c r="CH359" i="1"/>
  <c r="BL359" i="1"/>
  <c r="AP359" i="1"/>
  <c r="X359" i="1"/>
  <c r="DN359" i="1"/>
  <c r="CR359" i="1"/>
  <c r="BV359" i="1"/>
  <c r="BB359" i="1"/>
  <c r="AF359" i="1"/>
  <c r="P359" i="1"/>
  <c r="CL359" i="1"/>
  <c r="AV359" i="1"/>
  <c r="CB359" i="1"/>
  <c r="AL359" i="1"/>
  <c r="CX359" i="1"/>
  <c r="BF359" i="1"/>
  <c r="T359" i="1"/>
  <c r="BR359" i="1"/>
  <c r="AB359" i="1"/>
  <c r="DH359" i="1"/>
  <c r="DR359" i="1" l="1"/>
  <c r="DJ360" i="1"/>
  <c r="DB360" i="1"/>
  <c r="CT360" i="1"/>
  <c r="CL360" i="1"/>
  <c r="CD360" i="1"/>
  <c r="BV360" i="1"/>
  <c r="BN360" i="1"/>
  <c r="BF360" i="1"/>
  <c r="AX360" i="1"/>
  <c r="AP360" i="1"/>
  <c r="AH360" i="1"/>
  <c r="Z360" i="1"/>
  <c r="R360" i="1"/>
  <c r="DN360" i="1"/>
  <c r="DD360" i="1"/>
  <c r="CR360" i="1"/>
  <c r="CH360" i="1"/>
  <c r="BX360" i="1"/>
  <c r="BL360" i="1"/>
  <c r="BB360" i="1"/>
  <c r="AR360" i="1"/>
  <c r="AF360" i="1"/>
  <c r="V360" i="1"/>
  <c r="DH360" i="1"/>
  <c r="CX360" i="1"/>
  <c r="CN360" i="1"/>
  <c r="CB360" i="1"/>
  <c r="BR360" i="1"/>
  <c r="BH360" i="1"/>
  <c r="AV360" i="1"/>
  <c r="AL360" i="1"/>
  <c r="AB360" i="1"/>
  <c r="P360" i="1"/>
  <c r="D361" i="1"/>
  <c r="DP360" i="1"/>
  <c r="CV360" i="1"/>
  <c r="BZ360" i="1"/>
  <c r="BD360" i="1"/>
  <c r="AJ360" i="1"/>
  <c r="DF360" i="1"/>
  <c r="CJ360" i="1"/>
  <c r="BP360" i="1"/>
  <c r="AT360" i="1"/>
  <c r="X360" i="1"/>
  <c r="CZ360" i="1"/>
  <c r="BJ360" i="1"/>
  <c r="T360" i="1"/>
  <c r="CP360" i="1"/>
  <c r="AZ360" i="1"/>
  <c r="DL360" i="1"/>
  <c r="BT360" i="1"/>
  <c r="AD360" i="1"/>
  <c r="CF360" i="1"/>
  <c r="AN360" i="1"/>
  <c r="DP361" i="1" l="1"/>
  <c r="DH361" i="1"/>
  <c r="CZ361" i="1"/>
  <c r="CR361" i="1"/>
  <c r="CJ361" i="1"/>
  <c r="CB361" i="1"/>
  <c r="BT361" i="1"/>
  <c r="BL361" i="1"/>
  <c r="BD361" i="1"/>
  <c r="AV361" i="1"/>
  <c r="AN361" i="1"/>
  <c r="AF361" i="1"/>
  <c r="X361" i="1"/>
  <c r="P361" i="1"/>
  <c r="D362" i="1"/>
  <c r="DN361" i="1"/>
  <c r="DD361" i="1"/>
  <c r="CT361" i="1"/>
  <c r="CH361" i="1"/>
  <c r="BX361" i="1"/>
  <c r="BN361" i="1"/>
  <c r="BB361" i="1"/>
  <c r="AR361" i="1"/>
  <c r="AH361" i="1"/>
  <c r="V361" i="1"/>
  <c r="DJ361" i="1"/>
  <c r="CX361" i="1"/>
  <c r="CN361" i="1"/>
  <c r="CD361" i="1"/>
  <c r="BR361" i="1"/>
  <c r="BH361" i="1"/>
  <c r="AX361" i="1"/>
  <c r="AL361" i="1"/>
  <c r="AB361" i="1"/>
  <c r="R361" i="1"/>
  <c r="CV361" i="1"/>
  <c r="BZ361" i="1"/>
  <c r="BF361" i="1"/>
  <c r="AJ361" i="1"/>
  <c r="DF361" i="1"/>
  <c r="CL361" i="1"/>
  <c r="BP361" i="1"/>
  <c r="AT361" i="1"/>
  <c r="Z361" i="1"/>
  <c r="DB361" i="1"/>
  <c r="BJ361" i="1"/>
  <c r="T361" i="1"/>
  <c r="CP361" i="1"/>
  <c r="AZ361" i="1"/>
  <c r="DL361" i="1"/>
  <c r="BV361" i="1"/>
  <c r="AD361" i="1"/>
  <c r="CF361" i="1"/>
  <c r="AP361" i="1"/>
  <c r="DR360" i="1"/>
  <c r="DL362" i="1" l="1"/>
  <c r="DL353" i="1" s="1"/>
  <c r="DL363" i="1" s="1"/>
  <c r="DL373" i="1" s="1"/>
  <c r="DD362" i="1"/>
  <c r="DD353" i="1" s="1"/>
  <c r="DD363" i="1" s="1"/>
  <c r="DD373" i="1" s="1"/>
  <c r="CV362" i="1"/>
  <c r="CV353" i="1" s="1"/>
  <c r="CV363" i="1" s="1"/>
  <c r="CV373" i="1" s="1"/>
  <c r="CN362" i="1"/>
  <c r="CN353" i="1" s="1"/>
  <c r="CN363" i="1" s="1"/>
  <c r="CN373" i="1" s="1"/>
  <c r="CF362" i="1"/>
  <c r="CF353" i="1" s="1"/>
  <c r="CF363" i="1" s="1"/>
  <c r="CF373" i="1" s="1"/>
  <c r="BX362" i="1"/>
  <c r="BX353" i="1" s="1"/>
  <c r="BX363" i="1" s="1"/>
  <c r="BX373" i="1" s="1"/>
  <c r="BP362" i="1"/>
  <c r="BP353" i="1" s="1"/>
  <c r="BP363" i="1" s="1"/>
  <c r="BP373" i="1" s="1"/>
  <c r="BH362" i="1"/>
  <c r="BH353" i="1" s="1"/>
  <c r="BH363" i="1" s="1"/>
  <c r="BH373" i="1" s="1"/>
  <c r="AZ362" i="1"/>
  <c r="AZ353" i="1" s="1"/>
  <c r="AZ363" i="1" s="1"/>
  <c r="AZ373" i="1" s="1"/>
  <c r="AR362" i="1"/>
  <c r="AR353" i="1" s="1"/>
  <c r="AR363" i="1" s="1"/>
  <c r="AR373" i="1" s="1"/>
  <c r="AJ362" i="1"/>
  <c r="AJ353" i="1" s="1"/>
  <c r="AJ363" i="1" s="1"/>
  <c r="AJ373" i="1" s="1"/>
  <c r="AB362" i="1"/>
  <c r="AB353" i="1" s="1"/>
  <c r="AB363" i="1" s="1"/>
  <c r="AB373" i="1" s="1"/>
  <c r="T362" i="1"/>
  <c r="T353" i="1" s="1"/>
  <c r="T363" i="1" s="1"/>
  <c r="T373" i="1" s="1"/>
  <c r="DP362" i="1"/>
  <c r="DP353" i="1" s="1"/>
  <c r="DP363" i="1" s="1"/>
  <c r="DF362" i="1"/>
  <c r="DF353" i="1" s="1"/>
  <c r="DF363" i="1" s="1"/>
  <c r="DF373" i="1" s="1"/>
  <c r="CT362" i="1"/>
  <c r="CT353" i="1" s="1"/>
  <c r="CT363" i="1" s="1"/>
  <c r="CT373" i="1" s="1"/>
  <c r="CJ362" i="1"/>
  <c r="CJ353" i="1" s="1"/>
  <c r="CJ363" i="1" s="1"/>
  <c r="CJ373" i="1" s="1"/>
  <c r="BZ362" i="1"/>
  <c r="BZ353" i="1" s="1"/>
  <c r="BZ363" i="1" s="1"/>
  <c r="BZ373" i="1" s="1"/>
  <c r="BN362" i="1"/>
  <c r="BN353" i="1" s="1"/>
  <c r="BN363" i="1" s="1"/>
  <c r="BN373" i="1" s="1"/>
  <c r="BD362" i="1"/>
  <c r="BD353" i="1" s="1"/>
  <c r="BD363" i="1" s="1"/>
  <c r="BD373" i="1" s="1"/>
  <c r="AT362" i="1"/>
  <c r="AT353" i="1" s="1"/>
  <c r="AT363" i="1" s="1"/>
  <c r="AT373" i="1" s="1"/>
  <c r="AH362" i="1"/>
  <c r="AH353" i="1" s="1"/>
  <c r="AH363" i="1" s="1"/>
  <c r="AH373" i="1" s="1"/>
  <c r="X362" i="1"/>
  <c r="X353" i="1" s="1"/>
  <c r="X363" i="1" s="1"/>
  <c r="X373" i="1" s="1"/>
  <c r="DJ362" i="1"/>
  <c r="DJ353" i="1" s="1"/>
  <c r="DJ363" i="1" s="1"/>
  <c r="DJ373" i="1" s="1"/>
  <c r="CZ362" i="1"/>
  <c r="CZ353" i="1" s="1"/>
  <c r="CZ363" i="1" s="1"/>
  <c r="CZ373" i="1" s="1"/>
  <c r="CP362" i="1"/>
  <c r="CP353" i="1" s="1"/>
  <c r="CP363" i="1" s="1"/>
  <c r="CP373" i="1" s="1"/>
  <c r="CD362" i="1"/>
  <c r="CD353" i="1" s="1"/>
  <c r="CD363" i="1" s="1"/>
  <c r="CD373" i="1" s="1"/>
  <c r="BT362" i="1"/>
  <c r="BT353" i="1" s="1"/>
  <c r="BT363" i="1" s="1"/>
  <c r="BT373" i="1" s="1"/>
  <c r="BJ362" i="1"/>
  <c r="BJ353" i="1" s="1"/>
  <c r="BJ363" i="1" s="1"/>
  <c r="BJ373" i="1" s="1"/>
  <c r="AX362" i="1"/>
  <c r="AX353" i="1" s="1"/>
  <c r="AX363" i="1" s="1"/>
  <c r="AX373" i="1" s="1"/>
  <c r="AN362" i="1"/>
  <c r="AN353" i="1" s="1"/>
  <c r="AN363" i="1" s="1"/>
  <c r="AN373" i="1" s="1"/>
  <c r="AD362" i="1"/>
  <c r="AD353" i="1" s="1"/>
  <c r="AD363" i="1" s="1"/>
  <c r="AD373" i="1" s="1"/>
  <c r="R362" i="1"/>
  <c r="R353" i="1" s="1"/>
  <c r="R363" i="1" s="1"/>
  <c r="R373" i="1" s="1"/>
  <c r="DH362" i="1"/>
  <c r="DH353" i="1" s="1"/>
  <c r="DH363" i="1" s="1"/>
  <c r="DH373" i="1" s="1"/>
  <c r="CL362" i="1"/>
  <c r="CL353" i="1" s="1"/>
  <c r="CL363" i="1" s="1"/>
  <c r="CL373" i="1" s="1"/>
  <c r="BR362" i="1"/>
  <c r="BR353" i="1" s="1"/>
  <c r="BR363" i="1" s="1"/>
  <c r="BR373" i="1" s="1"/>
  <c r="AV362" i="1"/>
  <c r="AV353" i="1" s="1"/>
  <c r="AV363" i="1" s="1"/>
  <c r="AV373" i="1" s="1"/>
  <c r="Z362" i="1"/>
  <c r="Z353" i="1" s="1"/>
  <c r="Z363" i="1" s="1"/>
  <c r="Z373" i="1" s="1"/>
  <c r="CX362" i="1"/>
  <c r="CX353" i="1" s="1"/>
  <c r="CX363" i="1" s="1"/>
  <c r="CX373" i="1" s="1"/>
  <c r="CB362" i="1"/>
  <c r="CB353" i="1" s="1"/>
  <c r="CB363" i="1" s="1"/>
  <c r="CB373" i="1" s="1"/>
  <c r="BF362" i="1"/>
  <c r="BF353" i="1" s="1"/>
  <c r="BF363" i="1" s="1"/>
  <c r="BF373" i="1" s="1"/>
  <c r="AL362" i="1"/>
  <c r="AL353" i="1" s="1"/>
  <c r="AL363" i="1" s="1"/>
  <c r="AL373" i="1" s="1"/>
  <c r="P362" i="1"/>
  <c r="DB362" i="1"/>
  <c r="DB353" i="1" s="1"/>
  <c r="DB363" i="1" s="1"/>
  <c r="DB373" i="1" s="1"/>
  <c r="BL362" i="1"/>
  <c r="BL353" i="1" s="1"/>
  <c r="BL363" i="1" s="1"/>
  <c r="BL373" i="1" s="1"/>
  <c r="V362" i="1"/>
  <c r="V353" i="1" s="1"/>
  <c r="V363" i="1" s="1"/>
  <c r="V373" i="1" s="1"/>
  <c r="CR362" i="1"/>
  <c r="CR353" i="1" s="1"/>
  <c r="CR363" i="1" s="1"/>
  <c r="CR373" i="1" s="1"/>
  <c r="BB362" i="1"/>
  <c r="BB353" i="1" s="1"/>
  <c r="BB363" i="1" s="1"/>
  <c r="BB373" i="1" s="1"/>
  <c r="DN362" i="1"/>
  <c r="DN353" i="1" s="1"/>
  <c r="DN363" i="1" s="1"/>
  <c r="DN373" i="1" s="1"/>
  <c r="BV362" i="1"/>
  <c r="BV353" i="1" s="1"/>
  <c r="BV363" i="1" s="1"/>
  <c r="BV373" i="1" s="1"/>
  <c r="AF362" i="1"/>
  <c r="AF353" i="1" s="1"/>
  <c r="AF363" i="1" s="1"/>
  <c r="AF373" i="1" s="1"/>
  <c r="CH362" i="1"/>
  <c r="CH353" i="1" s="1"/>
  <c r="CH363" i="1" s="1"/>
  <c r="CH373" i="1" s="1"/>
  <c r="AP362" i="1"/>
  <c r="AP353" i="1" s="1"/>
  <c r="AP363" i="1" s="1"/>
  <c r="AP373" i="1" s="1"/>
  <c r="DR361" i="1"/>
  <c r="DP373" i="1" l="1"/>
  <c r="DQ392" i="1"/>
  <c r="CH391" i="1"/>
  <c r="BB391" i="1"/>
  <c r="DB391" i="1"/>
  <c r="CB391" i="1"/>
  <c r="BR391" i="1"/>
  <c r="AD391" i="1"/>
  <c r="BT391" i="1"/>
  <c r="DJ391" i="1"/>
  <c r="BD391" i="1"/>
  <c r="CT391" i="1"/>
  <c r="AB391" i="1"/>
  <c r="BH391" i="1"/>
  <c r="CN391" i="1"/>
  <c r="AF391" i="1"/>
  <c r="CR391" i="1"/>
  <c r="DR362" i="1"/>
  <c r="DR353" i="1" s="1"/>
  <c r="DR363" i="1" s="1"/>
  <c r="DR373" i="1" s="1"/>
  <c r="P353" i="1"/>
  <c r="P363" i="1" s="1"/>
  <c r="CX391" i="1"/>
  <c r="CL391" i="1"/>
  <c r="AN391" i="1"/>
  <c r="CD391" i="1"/>
  <c r="X391" i="1"/>
  <c r="BN391" i="1"/>
  <c r="DF391" i="1"/>
  <c r="AJ391" i="1"/>
  <c r="BP391" i="1"/>
  <c r="CV391" i="1"/>
  <c r="BV391" i="1"/>
  <c r="V391" i="1"/>
  <c r="AL391" i="1"/>
  <c r="Z391" i="1"/>
  <c r="DH391" i="1"/>
  <c r="AX391" i="1"/>
  <c r="CP391" i="1"/>
  <c r="AH391" i="1"/>
  <c r="BZ391" i="1"/>
  <c r="DP391" i="1"/>
  <c r="AR391" i="1"/>
  <c r="BX391" i="1"/>
  <c r="DD391" i="1"/>
  <c r="AP391" i="1"/>
  <c r="DN391" i="1"/>
  <c r="BL391" i="1"/>
  <c r="BF391" i="1"/>
  <c r="AV391" i="1"/>
  <c r="R391" i="1"/>
  <c r="BJ391" i="1"/>
  <c r="CZ391" i="1"/>
  <c r="AT391" i="1"/>
  <c r="CJ391" i="1"/>
  <c r="T391" i="1"/>
  <c r="AZ391" i="1"/>
  <c r="CF391" i="1"/>
  <c r="DL391" i="1"/>
  <c r="P373" i="1" l="1"/>
  <c r="P391" i="1"/>
  <c r="DR391" i="1"/>
</calcChain>
</file>

<file path=xl/sharedStrings.xml><?xml version="1.0" encoding="utf-8"?>
<sst xmlns="http://schemas.openxmlformats.org/spreadsheetml/2006/main" count="670" uniqueCount="516">
  <si>
    <t>Объемы  медицинской помощи в условиях круглосуточного стационара на 2017 год в разрезе клинико-профильных / клинико-статистических групп заболеваний</t>
  </si>
  <si>
    <t>Код  профиля</t>
  </si>
  <si>
    <t>Код КСГ 2017</t>
  </si>
  <si>
    <t>КПГ / КСГ</t>
  </si>
  <si>
    <t>базовая ставка на 2017 5 мес.</t>
  </si>
  <si>
    <t>базовая ставка на 2017 4 мес.</t>
  </si>
  <si>
    <t>базовая ставка на 2017 3 мес.</t>
  </si>
  <si>
    <t>КЗ (коэффициент относительной затратоемкости)</t>
  </si>
  <si>
    <t>КУ (управленческий коэффициент) с 01.01.17</t>
  </si>
  <si>
    <t>КУ (управленческий коэффициент) с 01.06.17</t>
  </si>
  <si>
    <t>КУ (управленческий коэффициент) с 01.10.17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</si>
  <si>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</si>
  <si>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</si>
  <si>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</si>
  <si>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</si>
  <si>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</si>
  <si>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</si>
  <si>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</si>
  <si>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</si>
  <si>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</si>
  <si>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</si>
  <si>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</si>
  <si>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</si>
  <si>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</si>
  <si>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</si>
  <si>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</si>
  <si>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</si>
  <si>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 июнь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</si>
  <si>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</si>
  <si>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</si>
  <si>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</si>
  <si>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</si>
  <si>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</si>
  <si>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</si>
  <si>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</si>
  <si>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</si>
  <si>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</si>
  <si>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</si>
  <si>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</si>
  <si>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</si>
  <si>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</si>
  <si>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</si>
  <si>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</si>
  <si>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Санаторий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</si>
  <si>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</si>
  <si>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</si>
  <si>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</si>
  <si>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</si>
  <si>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</si>
  <si>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</si>
  <si>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</si>
  <si>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</si>
  <si>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</si>
  <si>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</si>
  <si>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</si>
  <si>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</si>
  <si>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</si>
  <si>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</si>
  <si>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</si>
  <si>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</si>
  <si>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</si>
  <si>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</si>
  <si>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</si>
  <si>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</si>
  <si>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</si>
  <si>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</si>
  <si>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с 01.01.2017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</si>
  <si>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</si>
  <si>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</si>
  <si>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</si>
  <si>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</si>
  <si>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</si>
  <si>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</si>
  <si>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</si>
  <si>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</si>
  <si>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</si>
  <si>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</si>
  <si>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</si>
  <si>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</si>
  <si>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</si>
  <si>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</si>
  <si>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</si>
  <si>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</si>
  <si>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</si>
  <si>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</si>
  <si>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</si>
  <si>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</si>
  <si>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</si>
  <si>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</si>
  <si>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</si>
  <si>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</si>
  <si>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</si>
  <si>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</si>
  <si>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</si>
  <si>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</si>
  <si>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</si>
  <si>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</si>
  <si>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</si>
  <si>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</si>
  <si>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</si>
  <si>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</si>
  <si>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</si>
  <si>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</si>
  <si>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</si>
  <si>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</si>
  <si>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</si>
  <si>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</si>
  <si>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</si>
  <si>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</si>
  <si>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</si>
  <si>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</si>
  <si>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</si>
  <si>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</si>
  <si>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</si>
  <si>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</si>
  <si>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</si>
  <si>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</si>
  <si>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</si>
  <si>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</si>
  <si>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</si>
  <si>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</si>
  <si>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</si>
  <si>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</si>
  <si>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</si>
  <si>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</si>
  <si>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</si>
  <si>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</si>
  <si>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</si>
  <si>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</si>
  <si>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</si>
  <si>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</si>
  <si>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</si>
  <si>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</si>
  <si>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</si>
  <si>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</si>
  <si>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</si>
  <si>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</si>
  <si>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</si>
  <si>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</si>
  <si>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КУСмо c 01.01.2017</t>
  </si>
  <si>
    <t>КУСмо c 01.06.2017</t>
  </si>
  <si>
    <t>Кусмо с 01.10.2017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</si>
  <si>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</si>
  <si>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</si>
  <si>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</si>
  <si>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</si>
  <si>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</si>
  <si>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</si>
  <si>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</si>
  <si>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</si>
  <si>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</si>
  <si>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</si>
  <si>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</si>
  <si>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</si>
  <si>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</si>
  <si>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</si>
  <si>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</si>
  <si>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</si>
  <si>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</si>
  <si>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</si>
  <si>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</si>
  <si>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</si>
  <si>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</si>
  <si>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</si>
  <si>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</si>
  <si>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</si>
  <si>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</si>
  <si>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</si>
  <si>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</si>
  <si>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</si>
  <si>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</si>
  <si>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</si>
  <si>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</si>
  <si>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</si>
  <si>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</si>
  <si>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</si>
  <si>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</si>
  <si>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</si>
  <si>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</si>
  <si>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</si>
  <si>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</si>
  <si>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</si>
  <si>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</si>
  <si>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</si>
  <si>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</si>
  <si>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</si>
  <si>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</si>
  <si>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</si>
  <si>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</si>
  <si>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</si>
  <si>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</si>
  <si>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</si>
  <si>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</si>
  <si>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</si>
  <si>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</si>
  <si>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</si>
  <si>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</si>
  <si>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</si>
  <si>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</si>
  <si>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</si>
  <si>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</si>
  <si>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</si>
  <si>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</si>
  <si>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</si>
  <si>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</si>
  <si>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</si>
  <si>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</si>
  <si>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</si>
  <si>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</si>
  <si>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</si>
  <si>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</si>
  <si>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</si>
  <si>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</si>
  <si>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</si>
  <si>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</si>
  <si>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</si>
  <si>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</si>
  <si>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</si>
  <si>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</si>
  <si>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</si>
  <si>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</si>
  <si>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</si>
  <si>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</si>
  <si>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</si>
  <si>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</si>
  <si>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</si>
  <si>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</si>
  <si>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</si>
  <si>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</si>
  <si>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</si>
  <si>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</si>
  <si>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</si>
  <si>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</si>
  <si>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</si>
  <si>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</si>
  <si>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</si>
  <si>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</si>
  <si>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</si>
  <si>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</si>
  <si>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</si>
  <si>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</si>
  <si>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</si>
  <si>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</si>
  <si>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</si>
  <si>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</si>
  <si>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</si>
  <si>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</si>
  <si>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</si>
  <si>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</si>
  <si>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</si>
  <si>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</si>
  <si>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</si>
  <si>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</si>
  <si>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</si>
  <si>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</si>
  <si>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</si>
  <si>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</si>
  <si>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</si>
  <si>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</si>
  <si>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</si>
  <si>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</si>
  <si>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</si>
  <si>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</si>
  <si>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</si>
  <si>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</si>
  <si>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</si>
  <si>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</si>
  <si>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</si>
  <si>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</si>
  <si>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</si>
  <si>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</si>
  <si>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</si>
  <si>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</si>
  <si>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</si>
  <si>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</si>
  <si>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</si>
  <si>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</si>
  <si>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</si>
  <si>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</si>
  <si>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</si>
  <si>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</si>
  <si>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</si>
  <si>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</si>
  <si>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</si>
  <si>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</si>
  <si>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</si>
  <si>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</si>
  <si>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</si>
  <si>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</si>
  <si>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</si>
  <si>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</si>
  <si>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</si>
  <si>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</si>
  <si>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</si>
  <si>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</si>
  <si>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</si>
  <si>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</si>
  <si>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</si>
  <si>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</si>
  <si>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</si>
  <si>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</si>
  <si>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</si>
  <si>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</si>
  <si>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</si>
  <si>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</si>
  <si>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</si>
  <si>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</si>
  <si>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</si>
  <si>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</si>
  <si>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</si>
  <si>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</si>
  <si>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</si>
  <si>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</si>
  <si>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</si>
  <si>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</si>
  <si>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</si>
  <si>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</si>
  <si>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</si>
  <si>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</si>
  <si>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</si>
  <si>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</si>
  <si>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</si>
  <si>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</si>
  <si>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</si>
  <si>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</si>
  <si>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</si>
  <si>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</si>
  <si>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</si>
  <si>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</si>
  <si>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</si>
  <si>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</si>
  <si>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</si>
  <si>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</si>
  <si>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</si>
  <si>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</si>
  <si>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</si>
  <si>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</si>
  <si>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</si>
  <si>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</si>
  <si>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</si>
  <si>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</si>
  <si>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</si>
  <si>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</si>
  <si>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</si>
  <si>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</si>
  <si>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</si>
  <si>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</si>
  <si>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</si>
  <si>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</si>
  <si>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</si>
  <si>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</si>
  <si>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</si>
  <si>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</si>
  <si>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</si>
  <si>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</si>
  <si>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</si>
  <si>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</si>
  <si>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</si>
  <si>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</si>
  <si>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</si>
  <si>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</si>
  <si>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</si>
  <si>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</si>
  <si>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</si>
  <si>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</si>
  <si>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</si>
  <si>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</si>
  <si>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</si>
  <si>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</si>
  <si>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</si>
  <si>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</si>
  <si>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</si>
  <si>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</si>
  <si>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</si>
  <si>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</si>
  <si>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</si>
  <si>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</si>
  <si>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</si>
  <si>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</si>
  <si>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</si>
  <si>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</si>
  <si>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</si>
  <si>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</si>
  <si>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</si>
  <si>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</si>
  <si>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</si>
  <si>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</si>
  <si>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</si>
  <si>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</si>
  <si>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</si>
  <si>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</si>
  <si>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</si>
  <si>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</si>
  <si>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</si>
  <si>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</si>
  <si>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</si>
  <si>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</si>
  <si>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</si>
  <si>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</si>
  <si>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</si>
  <si>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</si>
  <si>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</si>
  <si>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</si>
  <si>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</si>
  <si>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</si>
  <si>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</si>
  <si>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</si>
  <si>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</si>
  <si>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</si>
  <si>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</si>
  <si>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</si>
  <si>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</si>
  <si>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</si>
  <si>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</si>
  <si>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</si>
  <si>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</si>
  <si>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</si>
  <si>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</si>
  <si>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</si>
  <si>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</si>
  <si>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</si>
  <si>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</si>
  <si>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</si>
  <si>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</si>
  <si>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</si>
  <si>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</si>
  <si>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</si>
  <si>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</si>
  <si>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</si>
  <si>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</si>
  <si>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</si>
  <si>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</si>
  <si>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</si>
  <si>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</si>
  <si>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</si>
  <si>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</si>
  <si>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</si>
  <si>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</si>
  <si>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</si>
  <si>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</si>
  <si>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</si>
  <si>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</si>
  <si>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</si>
  <si>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</si>
  <si>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</si>
  <si>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</si>
  <si>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</si>
  <si>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</si>
  <si>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</si>
  <si>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</si>
  <si>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</si>
  <si>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</si>
  <si>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</si>
  <si>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</si>
  <si>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</si>
  <si>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</si>
  <si>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</si>
  <si>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</si>
  <si>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</si>
  <si>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</si>
  <si>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</si>
  <si>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</si>
  <si>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</si>
  <si>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</si>
  <si>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</si>
  <si>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</si>
  <si>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</si>
  <si>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</si>
  <si>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</si>
  <si>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</si>
  <si>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</si>
  <si>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</si>
  <si>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</si>
  <si>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</si>
  <si>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</si>
  <si>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</si>
  <si>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</si>
  <si>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</si>
  <si>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</si>
  <si>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</si>
  <si>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</si>
  <si>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</si>
  <si>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</si>
  <si>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</si>
  <si>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</si>
  <si>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</si>
  <si>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</si>
  <si>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</si>
  <si>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</si>
  <si>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</si>
  <si>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</si>
  <si>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</si>
  <si>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</si>
  <si>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</si>
  <si>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09.02.2018 №1</t>
  </si>
  <si>
    <t>ИТОГО</t>
  </si>
  <si>
    <t>28.11.2017 №10</t>
  </si>
  <si>
    <t>30.10.2017 №9</t>
  </si>
  <si>
    <t>27.09.2017 №7</t>
  </si>
  <si>
    <t>28.08.2017 №6</t>
  </si>
  <si>
    <t>12.07.2017 №5</t>
  </si>
  <si>
    <t>15.06.2017 №4</t>
  </si>
  <si>
    <t>31.03.2017 №3</t>
  </si>
  <si>
    <t>28.02.2017 №2</t>
  </si>
  <si>
    <t>28.12.2016 №14</t>
  </si>
  <si>
    <t>отклонения</t>
  </si>
  <si>
    <t xml:space="preserve"> Объемы на которые не начисляется кусмо год</t>
  </si>
  <si>
    <t>Объемы на которые начисл Кусмо год</t>
  </si>
  <si>
    <t>5 мес. (объемы на кот начисляется Кусмо)</t>
  </si>
  <si>
    <t>5 мес. (объемы на кот начисляется Кусмо+объемы на кот начисл Кусмо только 5 мес.)</t>
  </si>
  <si>
    <t>7 мес. (объемы на кот начисляется Кусмо)</t>
  </si>
  <si>
    <t>объемы на которые не начисляется кусмо 7 мес</t>
  </si>
  <si>
    <t>Объемы на которые не начисляется кусмо год</t>
  </si>
  <si>
    <t>Июнь.2017 №5</t>
  </si>
  <si>
    <t>к Решению Комиссии по разработке ТП ОМС от 09.02.2018  № 1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</si>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</sst>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#,##0.00_ ;\-#,##0.00\ "/>
    <numFmt numFmtId="166" formatCode="_-* #,##0_р_._-;\-* #,##0_р_._-;_-* &quot;-&quot;_р_._-;_-@_-"/>
    <numFmt numFmtId="167" formatCode="0.000"/>
    <numFmt numFmtId="168" formatCode="#,##0.000"/>
    <numFmt numFmtId="169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4" fillId="0" borderId="0"/>
    <xf numFmtId="0" fontId="29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6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1" fontId="3" fillId="0" borderId="2" xfId="0" applyNumberFormat="1" applyFont="1" applyFill="1" applyBorder="1" applyAlignment="1"/>
    <xf numFmtId="0" fontId="5" fillId="0" borderId="3" xfId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8" fillId="0" borderId="0" xfId="0" applyFont="1" applyFill="1"/>
    <xf numFmtId="49" fontId="12" fillId="0" borderId="3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8" fillId="0" borderId="4" xfId="0" applyFont="1" applyFill="1" applyBorder="1"/>
    <xf numFmtId="0" fontId="0" fillId="0" borderId="10" xfId="0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66" fontId="9" fillId="0" borderId="10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" fontId="16" fillId="0" borderId="7" xfId="1" applyNumberFormat="1" applyFont="1" applyFill="1" applyBorder="1" applyAlignment="1">
      <alignment horizontal="center" vertical="center" wrapText="1"/>
    </xf>
    <xf numFmtId="167" fontId="16" fillId="0" borderId="7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/>
    </xf>
    <xf numFmtId="0" fontId="5" fillId="0" borderId="4" xfId="0" applyFont="1" applyFill="1" applyBorder="1"/>
    <xf numFmtId="0" fontId="17" fillId="0" borderId="10" xfId="0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4" fontId="10" fillId="0" borderId="10" xfId="1" applyNumberFormat="1" applyFont="1" applyFill="1" applyBorder="1" applyAlignment="1">
      <alignment horizontal="center" vertical="center" wrapText="1"/>
    </xf>
    <xf numFmtId="164" fontId="10" fillId="0" borderId="9" xfId="1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167" fontId="12" fillId="0" borderId="7" xfId="1" applyNumberFormat="1" applyFont="1" applyFill="1" applyBorder="1" applyAlignment="1">
      <alignment horizontal="center" vertical="center" wrapText="1"/>
    </xf>
    <xf numFmtId="167" fontId="12" fillId="0" borderId="4" xfId="1" applyNumberFormat="1" applyFont="1" applyFill="1" applyBorder="1" applyAlignment="1">
      <alignment horizontal="center" vertical="center" wrapText="1"/>
    </xf>
    <xf numFmtId="41" fontId="12" fillId="0" borderId="7" xfId="1" applyNumberFormat="1" applyFont="1" applyFill="1" applyBorder="1" applyAlignment="1">
      <alignment horizontal="center" vertical="center" wrapText="1"/>
    </xf>
    <xf numFmtId="41" fontId="11" fillId="0" borderId="7" xfId="1" applyNumberFormat="1" applyFont="1" applyFill="1" applyBorder="1" applyAlignment="1">
      <alignment horizontal="right" vertical="center" wrapText="1"/>
    </xf>
    <xf numFmtId="166" fontId="18" fillId="0" borderId="4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8" fillId="0" borderId="5" xfId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166" fontId="11" fillId="0" borderId="4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4" xfId="1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0" fontId="10" fillId="0" borderId="5" xfId="0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1" fontId="10" fillId="0" borderId="7" xfId="1" applyNumberFormat="1" applyFont="1" applyFill="1" applyBorder="1" applyAlignment="1">
      <alignment horizontal="center" vertical="center" wrapText="1"/>
    </xf>
    <xf numFmtId="168" fontId="10" fillId="0" borderId="5" xfId="1" applyNumberFormat="1" applyFont="1" applyFill="1" applyBorder="1" applyAlignment="1">
      <alignment horizontal="center" vertical="center" wrapText="1"/>
    </xf>
    <xf numFmtId="166" fontId="22" fillId="0" borderId="4" xfId="1" applyNumberFormat="1" applyFont="1" applyFill="1" applyBorder="1" applyAlignment="1">
      <alignment horizontal="center" vertical="center" wrapText="1"/>
    </xf>
    <xf numFmtId="166" fontId="19" fillId="0" borderId="4" xfId="1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vertical="center" wrapText="1"/>
    </xf>
    <xf numFmtId="4" fontId="18" fillId="0" borderId="4" xfId="0" applyNumberFormat="1" applyFont="1" applyFill="1" applyBorder="1"/>
    <xf numFmtId="41" fontId="10" fillId="0" borderId="7" xfId="1" applyNumberFormat="1" applyFont="1" applyFill="1" applyBorder="1" applyAlignment="1">
      <alignment horizontal="right" vertical="center" wrapText="1"/>
    </xf>
    <xf numFmtId="0" fontId="25" fillId="0" borderId="0" xfId="0" applyFont="1" applyFill="1"/>
    <xf numFmtId="1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4" xfId="0" applyFont="1" applyFill="1" applyBorder="1" applyAlignment="1">
      <alignment wrapText="1"/>
    </xf>
    <xf numFmtId="166" fontId="3" fillId="0" borderId="4" xfId="0" applyNumberFormat="1" applyFont="1" applyFill="1" applyBorder="1" applyAlignment="1">
      <alignment horizontal="center"/>
    </xf>
    <xf numFmtId="0" fontId="27" fillId="0" borderId="0" xfId="0" applyFont="1" applyFill="1"/>
    <xf numFmtId="0" fontId="28" fillId="0" borderId="4" xfId="0" applyFont="1" applyFill="1" applyBorder="1" applyAlignment="1">
      <alignment wrapText="1"/>
    </xf>
    <xf numFmtId="0" fontId="28" fillId="0" borderId="0" xfId="0" applyFont="1" applyFill="1" applyAlignment="1">
      <alignment wrapText="1"/>
    </xf>
    <xf numFmtId="164" fontId="28" fillId="0" borderId="0" xfId="0" applyNumberFormat="1" applyFont="1" applyFill="1" applyAlignment="1">
      <alignment horizontal="center" wrapText="1"/>
    </xf>
    <xf numFmtId="166" fontId="28" fillId="0" borderId="4" xfId="0" applyNumberFormat="1" applyFont="1" applyFill="1" applyBorder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26" fillId="0" borderId="4" xfId="0" applyFont="1" applyFill="1" applyBorder="1" applyAlignment="1">
      <alignment wrapText="1"/>
    </xf>
    <xf numFmtId="166" fontId="26" fillId="0" borderId="4" xfId="0" applyNumberFormat="1" applyFont="1" applyFill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6" fillId="0" borderId="0" xfId="0" applyFont="1" applyFill="1"/>
    <xf numFmtId="0" fontId="7" fillId="0" borderId="0" xfId="0" applyFont="1" applyFill="1"/>
    <xf numFmtId="0" fontId="6" fillId="0" borderId="2" xfId="1" applyFont="1" applyFill="1" applyBorder="1" applyAlignment="1">
      <alignment horizontal="left" vertical="center"/>
    </xf>
    <xf numFmtId="167" fontId="21" fillId="0" borderId="5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41" fontId="22" fillId="0" borderId="7" xfId="1" applyNumberFormat="1" applyFont="1" applyFill="1" applyBorder="1" applyAlignment="1">
      <alignment horizontal="right" vertical="center" wrapText="1"/>
    </xf>
    <xf numFmtId="14" fontId="24" fillId="0" borderId="4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19" fillId="0" borderId="4" xfId="1" applyFont="1" applyFill="1" applyBorder="1" applyAlignment="1">
      <alignment vertical="center" wrapText="1"/>
    </xf>
    <xf numFmtId="164" fontId="19" fillId="0" borderId="4" xfId="1" applyNumberFormat="1" applyFont="1" applyFill="1" applyBorder="1" applyAlignment="1">
      <alignment horizontal="center" vertical="center" wrapText="1"/>
    </xf>
    <xf numFmtId="166" fontId="19" fillId="0" borderId="4" xfId="1" applyNumberFormat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 wrapText="1"/>
    </xf>
    <xf numFmtId="165" fontId="19" fillId="0" borderId="4" xfId="1" applyNumberFormat="1" applyFont="1" applyFill="1" applyBorder="1" applyAlignment="1">
      <alignment horizontal="center"/>
    </xf>
    <xf numFmtId="0" fontId="3" fillId="2" borderId="4" xfId="0" applyFont="1" applyFill="1" applyBorder="1"/>
    <xf numFmtId="0" fontId="8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vertical="center" wrapText="1"/>
    </xf>
    <xf numFmtId="0" fontId="9" fillId="2" borderId="10" xfId="1" applyFont="1" applyFill="1" applyBorder="1" applyAlignment="1">
      <alignment vertical="center" wrapText="1"/>
    </xf>
    <xf numFmtId="164" fontId="9" fillId="2" borderId="9" xfId="1" applyNumberFormat="1" applyFont="1" applyFill="1" applyBorder="1" applyAlignment="1">
      <alignment horizontal="center" vertical="center" wrapText="1"/>
    </xf>
    <xf numFmtId="164" fontId="9" fillId="2" borderId="9" xfId="1" applyNumberFormat="1" applyFont="1" applyFill="1" applyBorder="1" applyAlignment="1">
      <alignment vertical="center" wrapText="1"/>
    </xf>
    <xf numFmtId="164" fontId="9" fillId="2" borderId="10" xfId="1" applyNumberFormat="1" applyFont="1" applyFill="1" applyBorder="1" applyAlignment="1">
      <alignment vertical="center" wrapText="1"/>
    </xf>
    <xf numFmtId="164" fontId="9" fillId="2" borderId="5" xfId="1" applyNumberFormat="1" applyFont="1" applyFill="1" applyBorder="1" applyAlignment="1">
      <alignment horizontal="center" vertical="center" wrapText="1"/>
    </xf>
    <xf numFmtId="166" fontId="9" fillId="2" borderId="4" xfId="1" applyNumberFormat="1" applyFont="1" applyFill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 wrapText="1"/>
    </xf>
    <xf numFmtId="4" fontId="10" fillId="2" borderId="10" xfId="1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166" fontId="19" fillId="2" borderId="4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/>
    </xf>
    <xf numFmtId="4" fontId="9" fillId="2" borderId="5" xfId="1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8" fontId="9" fillId="2" borderId="5" xfId="1" applyNumberFormat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vertical="center" wrapText="1"/>
    </xf>
    <xf numFmtId="164" fontId="19" fillId="2" borderId="4" xfId="1" applyNumberFormat="1" applyFont="1" applyFill="1" applyBorder="1" applyAlignment="1">
      <alignment horizontal="center" vertical="center" wrapText="1"/>
    </xf>
    <xf numFmtId="166" fontId="19" fillId="2" borderId="4" xfId="1" applyNumberFormat="1" applyFont="1" applyFill="1" applyBorder="1" applyAlignment="1">
      <alignment horizontal="center"/>
    </xf>
    <xf numFmtId="165" fontId="19" fillId="2" borderId="4" xfId="1" applyNumberFormat="1" applyFont="1" applyFill="1" applyBorder="1" applyAlignment="1">
      <alignment horizontal="center"/>
    </xf>
    <xf numFmtId="49" fontId="12" fillId="0" borderId="7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64" fontId="10" fillId="0" borderId="8" xfId="1" applyNumberFormat="1" applyFont="1" applyFill="1" applyBorder="1" applyAlignment="1">
      <alignment horizontal="center" vertical="center" wrapText="1"/>
    </xf>
    <xf numFmtId="164" fontId="10" fillId="0" borderId="9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 wrapText="1"/>
    </xf>
    <xf numFmtId="14" fontId="24" fillId="2" borderId="4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14" fontId="24" fillId="0" borderId="4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14" fontId="24" fillId="0" borderId="7" xfId="0" applyNumberFormat="1" applyFont="1" applyFill="1" applyBorder="1" applyAlignment="1">
      <alignment horizontal="center"/>
    </xf>
    <xf numFmtId="14" fontId="24" fillId="0" borderId="5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textRotation="90"/>
    </xf>
    <xf numFmtId="0" fontId="4" fillId="0" borderId="5" xfId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R453"/>
  <sheetViews>
    <sheetView tabSelected="1" zoomScale="80" zoomScaleNormal="80" zoomScaleSheetLayoutView="90" workbookViewId="0">
      <pane xSplit="14" ySplit="11" topLeftCell="O12" activePane="bottomRight" state="frozen"/>
      <selection activeCell="A3" sqref="A3"/>
      <selection pane="topRight" activeCell="L3" sqref="L3"/>
      <selection pane="bottomLeft" activeCell="A11" sqref="A11"/>
      <selection pane="bottomRight" activeCell="D1" sqref="D1:N1048576"/>
    </sheetView>
  </sheetViews>
  <sheetFormatPr defaultColWidth="9.140625" defaultRowHeight="15.75" x14ac:dyDescent="0.25"/>
  <cols>
    <col min="1" max="1" width="5" style="1" customWidth="1"/>
    <col min="2" max="2" width="10" style="1" customWidth="1"/>
    <col min="3" max="3" width="44.28515625" style="2" customWidth="1"/>
    <col min="4" max="4" width="11.140625" style="2" hidden="1" customWidth="1"/>
    <col min="5" max="6" width="10.85546875" style="2" hidden="1" customWidth="1"/>
    <col min="7" max="7" width="10.140625" style="3" hidden="1" customWidth="1"/>
    <col min="8" max="10" width="8.5703125" style="3" hidden="1" customWidth="1"/>
    <col min="11" max="14" width="4.85546875" style="3" hidden="1" customWidth="1"/>
    <col min="15" max="15" width="13.5703125" style="5" customWidth="1"/>
    <col min="16" max="16" width="16" style="5" customWidth="1"/>
    <col min="17" max="17" width="11.28515625" style="5" customWidth="1"/>
    <col min="18" max="18" width="15.5703125" style="5" customWidth="1"/>
    <col min="19" max="19" width="10.5703125" style="5" customWidth="1"/>
    <col min="20" max="20" width="19.140625" style="5" customWidth="1"/>
    <col min="21" max="21" width="10.7109375" style="5" customWidth="1"/>
    <col min="22" max="22" width="15.7109375" style="5" customWidth="1"/>
    <col min="23" max="23" width="11.42578125" style="5" customWidth="1"/>
    <col min="24" max="24" width="16.7109375" style="5" customWidth="1"/>
    <col min="25" max="25" width="10.5703125" style="5" customWidth="1"/>
    <col min="26" max="26" width="15.5703125" style="5" customWidth="1"/>
    <col min="27" max="27" width="10.42578125" style="5" customWidth="1"/>
    <col min="28" max="28" width="15.42578125" style="5" customWidth="1"/>
    <col min="29" max="29" width="12.140625" style="5" customWidth="1"/>
    <col min="30" max="30" width="15.5703125" style="5" customWidth="1"/>
    <col min="31" max="31" width="10.5703125" style="72" customWidth="1"/>
    <col min="32" max="32" width="15.28515625" style="5" customWidth="1"/>
    <col min="33" max="33" width="11.28515625" style="9" customWidth="1"/>
    <col min="34" max="34" width="15.42578125" style="9" customWidth="1"/>
    <col min="35" max="35" width="9" style="5" customWidth="1"/>
    <col min="36" max="36" width="16.140625" style="5" customWidth="1"/>
    <col min="37" max="37" width="11.28515625" style="9" customWidth="1"/>
    <col min="38" max="38" width="19" style="9" customWidth="1"/>
    <col min="39" max="39" width="11.85546875" style="5" customWidth="1"/>
    <col min="40" max="40" width="16.85546875" style="5" customWidth="1"/>
    <col min="41" max="41" width="11.140625" style="5" customWidth="1"/>
    <col min="42" max="42" width="15.85546875" style="5" customWidth="1"/>
    <col min="43" max="43" width="11.85546875" style="5" customWidth="1"/>
    <col min="44" max="44" width="16.28515625" style="5" customWidth="1"/>
    <col min="45" max="45" width="12" style="5" customWidth="1"/>
    <col min="46" max="46" width="14.85546875" style="5" customWidth="1"/>
    <col min="47" max="47" width="11.85546875" style="5" customWidth="1"/>
    <col min="48" max="48" width="16.5703125" style="5" customWidth="1"/>
    <col min="49" max="49" width="11.7109375" style="5" customWidth="1"/>
    <col min="50" max="50" width="14.42578125" style="5" customWidth="1"/>
    <col min="51" max="51" width="11.7109375" style="5" customWidth="1"/>
    <col min="52" max="52" width="14.140625" style="5" customWidth="1"/>
    <col min="53" max="53" width="10" style="5" customWidth="1"/>
    <col min="54" max="54" width="13.7109375" style="5" customWidth="1"/>
    <col min="55" max="55" width="11.5703125" style="5" customWidth="1"/>
    <col min="56" max="56" width="14.42578125" style="5" customWidth="1"/>
    <col min="57" max="57" width="12.140625" style="5" customWidth="1"/>
    <col min="58" max="58" width="14.7109375" style="5" customWidth="1"/>
    <col min="59" max="59" width="10.42578125" style="5" customWidth="1"/>
    <col min="60" max="60" width="13.7109375" style="5" customWidth="1"/>
    <col min="61" max="61" width="11.85546875" style="5" customWidth="1"/>
    <col min="62" max="62" width="16.85546875" style="5" customWidth="1"/>
    <col min="63" max="63" width="13.85546875" style="5" customWidth="1"/>
    <col min="64" max="64" width="17" style="5" customWidth="1"/>
    <col min="65" max="65" width="12.42578125" style="5" customWidth="1"/>
    <col min="66" max="66" width="14.5703125" style="5" customWidth="1"/>
    <col min="67" max="67" width="12.140625" style="5" customWidth="1"/>
    <col min="68" max="68" width="15.42578125" style="5" customWidth="1"/>
    <col min="69" max="69" width="11.28515625" style="5" customWidth="1"/>
    <col min="70" max="70" width="16.5703125" style="5" customWidth="1"/>
    <col min="71" max="71" width="11.140625" style="5" customWidth="1"/>
    <col min="72" max="72" width="15.140625" style="5" customWidth="1"/>
    <col min="73" max="73" width="11.28515625" style="5" customWidth="1"/>
    <col min="74" max="74" width="15" style="5" customWidth="1"/>
    <col min="75" max="75" width="12.42578125" style="5" customWidth="1"/>
    <col min="76" max="76" width="13.5703125" style="5" customWidth="1"/>
    <col min="77" max="77" width="11.140625" style="5" customWidth="1"/>
    <col min="78" max="78" width="14.140625" style="5" customWidth="1"/>
    <col min="79" max="79" width="11.85546875" style="5" customWidth="1"/>
    <col min="80" max="80" width="14.7109375" style="5" customWidth="1"/>
    <col min="81" max="81" width="11.28515625" style="5" customWidth="1"/>
    <col min="82" max="82" width="17.140625" style="5" customWidth="1"/>
    <col min="83" max="83" width="11.42578125" style="5" customWidth="1"/>
    <col min="84" max="84" width="15.140625" style="5" customWidth="1"/>
    <col min="85" max="85" width="12" style="5" customWidth="1"/>
    <col min="86" max="86" width="16.140625" style="5" customWidth="1"/>
    <col min="87" max="87" width="11.140625" style="5" customWidth="1"/>
    <col min="88" max="88" width="15.7109375" style="5" customWidth="1"/>
    <col min="89" max="89" width="12.42578125" style="5" customWidth="1"/>
    <col min="90" max="90" width="17.28515625" style="5" customWidth="1"/>
    <col min="91" max="91" width="11.28515625" style="5" customWidth="1"/>
    <col min="92" max="92" width="15.7109375" style="5" customWidth="1"/>
    <col min="93" max="93" width="10.5703125" style="5" customWidth="1"/>
    <col min="94" max="94" width="16.28515625" style="5" customWidth="1"/>
    <col min="95" max="95" width="11.28515625" style="5" customWidth="1"/>
    <col min="96" max="96" width="15.28515625" style="5" customWidth="1"/>
    <col min="97" max="97" width="11.28515625" style="5" customWidth="1"/>
    <col min="98" max="98" width="16.140625" style="5" customWidth="1"/>
    <col min="99" max="99" width="12" style="5" customWidth="1"/>
    <col min="100" max="100" width="16.85546875" style="5" customWidth="1"/>
    <col min="101" max="101" width="11.28515625" style="5" customWidth="1"/>
    <col min="102" max="102" width="15.5703125" style="5" customWidth="1"/>
    <col min="103" max="103" width="9.42578125" style="5" customWidth="1"/>
    <col min="104" max="104" width="16" style="5" customWidth="1"/>
    <col min="105" max="105" width="11.42578125" style="5" customWidth="1"/>
    <col min="106" max="106" width="17.28515625" style="5" customWidth="1"/>
    <col min="107" max="107" width="10.85546875" style="5" customWidth="1"/>
    <col min="108" max="108" width="17" style="5" customWidth="1"/>
    <col min="109" max="109" width="9.28515625" style="5" customWidth="1"/>
    <col min="110" max="110" width="14.28515625" style="5" customWidth="1"/>
    <col min="111" max="111" width="9" style="5" customWidth="1"/>
    <col min="112" max="112" width="17.7109375" style="5" customWidth="1"/>
    <col min="113" max="113" width="11.85546875" style="5" customWidth="1"/>
    <col min="114" max="114" width="17.42578125" style="5" customWidth="1"/>
    <col min="115" max="115" width="9.140625" style="5" customWidth="1"/>
    <col min="116" max="116" width="16.140625" style="5" customWidth="1"/>
    <col min="117" max="117" width="13.5703125" style="5" customWidth="1"/>
    <col min="118" max="118" width="17" style="5" customWidth="1"/>
    <col min="119" max="119" width="11" style="5" customWidth="1"/>
    <col min="120" max="120" width="14.28515625" style="5" customWidth="1"/>
    <col min="121" max="121" width="13.85546875" style="8" customWidth="1"/>
    <col min="122" max="122" width="18.85546875" style="9" customWidth="1"/>
    <col min="123" max="16384" width="9.140625" style="1"/>
  </cols>
  <sheetData>
    <row r="1" spans="1:122" ht="18.75" customHeight="1" x14ac:dyDescent="0.25">
      <c r="M1" s="4"/>
      <c r="N1" s="4"/>
      <c r="O1" s="144" t="s">
        <v>515</v>
      </c>
      <c r="P1" s="144"/>
      <c r="S1" s="145"/>
      <c r="T1" s="145"/>
      <c r="AE1" s="6"/>
      <c r="AF1" s="4"/>
      <c r="AG1" s="4"/>
      <c r="AH1" s="4"/>
      <c r="AK1" s="4"/>
      <c r="AL1" s="4"/>
      <c r="DA1" s="7"/>
      <c r="DB1" s="7"/>
    </row>
    <row r="2" spans="1:122" ht="46.5" customHeight="1" x14ac:dyDescent="0.25">
      <c r="M2" s="10"/>
      <c r="N2" s="10"/>
      <c r="O2" s="144" t="s">
        <v>514</v>
      </c>
      <c r="P2" s="144"/>
      <c r="AE2" s="6"/>
      <c r="AF2" s="4"/>
      <c r="AG2" s="4"/>
      <c r="AH2" s="4"/>
      <c r="AK2" s="4"/>
      <c r="AL2" s="4"/>
      <c r="DA2" s="7"/>
      <c r="DB2" s="7"/>
    </row>
    <row r="3" spans="1:122" ht="30" customHeight="1" x14ac:dyDescent="0.25">
      <c r="A3" s="87"/>
      <c r="B3" s="11"/>
      <c r="C3" s="88" t="s">
        <v>0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3"/>
      <c r="P3" s="13"/>
      <c r="Q3" s="13"/>
      <c r="R3" s="13"/>
      <c r="S3" s="145"/>
      <c r="T3" s="145"/>
      <c r="W3" s="13"/>
      <c r="X3" s="13"/>
      <c r="Y3" s="13"/>
      <c r="Z3" s="13"/>
      <c r="AA3" s="13"/>
      <c r="AB3" s="13"/>
      <c r="AC3" s="13"/>
      <c r="AD3" s="13"/>
      <c r="AE3" s="14"/>
      <c r="AF3" s="13"/>
      <c r="AG3" s="13"/>
      <c r="AH3" s="13"/>
      <c r="AI3" s="15"/>
      <c r="AJ3" s="15"/>
      <c r="AK3" s="13"/>
      <c r="AL3" s="13"/>
      <c r="AM3" s="13"/>
      <c r="AN3" s="13"/>
      <c r="AO3" s="15"/>
      <c r="AP3" s="15"/>
      <c r="AQ3" s="15"/>
      <c r="AR3" s="15"/>
      <c r="AS3" s="15"/>
      <c r="AT3" s="15"/>
      <c r="AU3" s="15"/>
      <c r="AV3" s="15"/>
      <c r="BA3" s="15"/>
      <c r="BB3" s="15"/>
      <c r="BC3" s="13"/>
      <c r="BD3" s="13"/>
      <c r="BE3" s="13"/>
      <c r="BF3" s="13"/>
      <c r="BG3" s="13"/>
      <c r="BH3" s="13"/>
      <c r="BI3" s="15"/>
      <c r="BJ3" s="15"/>
      <c r="BK3" s="13"/>
      <c r="BL3" s="13"/>
      <c r="BM3" s="13"/>
      <c r="BN3" s="13"/>
      <c r="BO3" s="15"/>
      <c r="BP3" s="15"/>
      <c r="BQ3" s="15"/>
      <c r="BR3" s="15"/>
      <c r="BS3" s="13"/>
      <c r="BT3" s="13"/>
      <c r="BU3" s="15"/>
      <c r="BV3" s="15"/>
      <c r="BW3" s="15"/>
      <c r="BX3" s="15"/>
      <c r="CA3" s="13"/>
      <c r="CB3" s="13"/>
      <c r="CC3" s="15"/>
      <c r="CD3" s="15"/>
      <c r="CE3" s="13"/>
      <c r="CF3" s="13"/>
      <c r="CG3" s="13"/>
      <c r="CH3" s="13"/>
      <c r="CI3" s="13"/>
      <c r="CJ3" s="13"/>
      <c r="CK3" s="13"/>
      <c r="CL3" s="13"/>
      <c r="CM3" s="15"/>
      <c r="CN3" s="15"/>
      <c r="CO3" s="15"/>
      <c r="CP3" s="15"/>
      <c r="CQ3" s="13"/>
      <c r="CR3" s="13"/>
      <c r="CS3" s="15"/>
      <c r="CT3" s="15"/>
      <c r="CU3" s="15"/>
      <c r="CV3" s="15"/>
      <c r="CW3" s="15"/>
      <c r="CX3" s="15"/>
      <c r="CY3" s="15"/>
      <c r="CZ3" s="15"/>
      <c r="DA3" s="16"/>
      <c r="DB3" s="16"/>
      <c r="DC3" s="13"/>
      <c r="DD3" s="13"/>
      <c r="DE3" s="13"/>
      <c r="DF3" s="13"/>
      <c r="DG3" s="15"/>
      <c r="DH3" s="15"/>
      <c r="DI3" s="15"/>
      <c r="DJ3" s="15"/>
      <c r="DK3" s="4"/>
      <c r="DL3" s="4"/>
      <c r="DM3" s="17"/>
    </row>
    <row r="4" spans="1:122" s="18" customFormat="1" ht="130.5" customHeight="1" x14ac:dyDescent="0.25">
      <c r="A4" s="148" t="s">
        <v>1</v>
      </c>
      <c r="B4" s="149" t="s">
        <v>2</v>
      </c>
      <c r="C4" s="151" t="s">
        <v>3</v>
      </c>
      <c r="D4" s="154" t="s">
        <v>4</v>
      </c>
      <c r="E4" s="154" t="s">
        <v>5</v>
      </c>
      <c r="F4" s="154" t="s">
        <v>6</v>
      </c>
      <c r="G4" s="128" t="s">
        <v>7</v>
      </c>
      <c r="H4" s="128" t="s">
        <v>8</v>
      </c>
      <c r="I4" s="128" t="s">
        <v>9</v>
      </c>
      <c r="J4" s="128" t="s">
        <v>10</v>
      </c>
      <c r="K4" s="131" t="s">
        <v>11</v>
      </c>
      <c r="L4" s="132"/>
      <c r="M4" s="132"/>
      <c r="N4" s="132"/>
      <c r="O4" s="126" t="s">
        <v>12</v>
      </c>
      <c r="P4" s="127"/>
      <c r="Q4" s="126" t="s">
        <v>13</v>
      </c>
      <c r="R4" s="127"/>
      <c r="S4" s="126" t="s">
        <v>14</v>
      </c>
      <c r="T4" s="127"/>
      <c r="U4" s="135" t="s">
        <v>15</v>
      </c>
      <c r="V4" s="135"/>
      <c r="W4" s="126" t="s">
        <v>16</v>
      </c>
      <c r="X4" s="127"/>
      <c r="Y4" s="126" t="s">
        <v>17</v>
      </c>
      <c r="Z4" s="127"/>
      <c r="AA4" s="126" t="s">
        <v>18</v>
      </c>
      <c r="AB4" s="127"/>
      <c r="AC4" s="126" t="s">
        <v>19</v>
      </c>
      <c r="AD4" s="127"/>
      <c r="AE4" s="126" t="s">
        <v>20</v>
      </c>
      <c r="AF4" s="127"/>
      <c r="AG4" s="126" t="s">
        <v>21</v>
      </c>
      <c r="AH4" s="127"/>
      <c r="AI4" s="126" t="s">
        <v>22</v>
      </c>
      <c r="AJ4" s="127"/>
      <c r="AK4" s="126" t="s">
        <v>23</v>
      </c>
      <c r="AL4" s="127"/>
      <c r="AM4" s="126" t="s">
        <v>24</v>
      </c>
      <c r="AN4" s="127"/>
      <c r="AO4" s="126" t="s">
        <v>25</v>
      </c>
      <c r="AP4" s="127"/>
      <c r="AQ4" s="126" t="s">
        <v>26</v>
      </c>
      <c r="AR4" s="127"/>
      <c r="AS4" s="126" t="s">
        <v>27</v>
      </c>
      <c r="AT4" s="127"/>
      <c r="AU4" s="126" t="s">
        <v>28</v>
      </c>
      <c r="AV4" s="127"/>
      <c r="AW4" s="135" t="s">
        <v>29</v>
      </c>
      <c r="AX4" s="135"/>
      <c r="AY4" s="135" t="s">
        <v>30</v>
      </c>
      <c r="AZ4" s="135"/>
      <c r="BA4" s="126" t="s">
        <v>31</v>
      </c>
      <c r="BB4" s="127"/>
      <c r="BC4" s="126" t="s">
        <v>32</v>
      </c>
      <c r="BD4" s="127"/>
      <c r="BE4" s="126" t="s">
        <v>33</v>
      </c>
      <c r="BF4" s="127"/>
      <c r="BG4" s="126" t="s">
        <v>34</v>
      </c>
      <c r="BH4" s="127"/>
      <c r="BI4" s="126" t="s">
        <v>35</v>
      </c>
      <c r="BJ4" s="127"/>
      <c r="BK4" s="126" t="s">
        <v>36</v>
      </c>
      <c r="BL4" s="127"/>
      <c r="BM4" s="126" t="s">
        <v>37</v>
      </c>
      <c r="BN4" s="127"/>
      <c r="BO4" s="126" t="s">
        <v>38</v>
      </c>
      <c r="BP4" s="127"/>
      <c r="BQ4" s="126" t="s">
        <v>39</v>
      </c>
      <c r="BR4" s="127"/>
      <c r="BS4" s="126" t="s">
        <v>40</v>
      </c>
      <c r="BT4" s="127"/>
      <c r="BU4" s="126" t="s">
        <v>41</v>
      </c>
      <c r="BV4" s="127"/>
      <c r="BW4" s="126" t="s">
        <v>42</v>
      </c>
      <c r="BX4" s="127"/>
      <c r="BY4" s="135" t="s">
        <v>43</v>
      </c>
      <c r="BZ4" s="135"/>
      <c r="CA4" s="126" t="s">
        <v>44</v>
      </c>
      <c r="CB4" s="127"/>
      <c r="CC4" s="126" t="s">
        <v>45</v>
      </c>
      <c r="CD4" s="127"/>
      <c r="CE4" s="126" t="s">
        <v>46</v>
      </c>
      <c r="CF4" s="127"/>
      <c r="CG4" s="126" t="s">
        <v>47</v>
      </c>
      <c r="CH4" s="127"/>
      <c r="CI4" s="126" t="s">
        <v>48</v>
      </c>
      <c r="CJ4" s="127"/>
      <c r="CK4" s="126" t="s">
        <v>49</v>
      </c>
      <c r="CL4" s="127"/>
      <c r="CM4" s="126" t="s">
        <v>50</v>
      </c>
      <c r="CN4" s="127"/>
      <c r="CO4" s="126" t="s">
        <v>51</v>
      </c>
      <c r="CP4" s="127"/>
      <c r="CQ4" s="126" t="s">
        <v>52</v>
      </c>
      <c r="CR4" s="127"/>
      <c r="CS4" s="126" t="s">
        <v>53</v>
      </c>
      <c r="CT4" s="127"/>
      <c r="CU4" s="126" t="s">
        <v>54</v>
      </c>
      <c r="CV4" s="127"/>
      <c r="CW4" s="126" t="s">
        <v>55</v>
      </c>
      <c r="CX4" s="127"/>
      <c r="CY4" s="126" t="s">
        <v>56</v>
      </c>
      <c r="CZ4" s="127"/>
      <c r="DA4" s="126" t="s">
        <v>57</v>
      </c>
      <c r="DB4" s="127"/>
      <c r="DC4" s="126" t="s">
        <v>58</v>
      </c>
      <c r="DD4" s="127"/>
      <c r="DE4" s="126" t="s">
        <v>59</v>
      </c>
      <c r="DF4" s="127"/>
      <c r="DG4" s="126" t="s">
        <v>60</v>
      </c>
      <c r="DH4" s="127"/>
      <c r="DI4" s="126" t="s">
        <v>61</v>
      </c>
      <c r="DJ4" s="127"/>
      <c r="DK4" s="126" t="s">
        <v>62</v>
      </c>
      <c r="DL4" s="127"/>
      <c r="DM4" s="126" t="s">
        <v>63</v>
      </c>
      <c r="DN4" s="127"/>
      <c r="DO4" s="126" t="s">
        <v>64</v>
      </c>
      <c r="DP4" s="136"/>
      <c r="DQ4" s="135" t="s">
        <v>65</v>
      </c>
      <c r="DR4" s="135"/>
    </row>
    <row r="5" spans="1:122" s="18" customFormat="1" ht="23.25" customHeight="1" x14ac:dyDescent="0.25">
      <c r="A5" s="148"/>
      <c r="B5" s="149"/>
      <c r="C5" s="152"/>
      <c r="D5" s="155"/>
      <c r="E5" s="155"/>
      <c r="F5" s="155"/>
      <c r="G5" s="129"/>
      <c r="H5" s="129"/>
      <c r="I5" s="129"/>
      <c r="J5" s="129"/>
      <c r="K5" s="137" t="s">
        <v>66</v>
      </c>
      <c r="L5" s="138"/>
      <c r="M5" s="138"/>
      <c r="N5" s="138"/>
      <c r="O5" s="124" t="s">
        <v>67</v>
      </c>
      <c r="P5" s="125"/>
      <c r="Q5" s="124" t="s">
        <v>68</v>
      </c>
      <c r="R5" s="125"/>
      <c r="S5" s="124" t="s">
        <v>69</v>
      </c>
      <c r="T5" s="125"/>
      <c r="U5" s="124" t="s">
        <v>70</v>
      </c>
      <c r="V5" s="125"/>
      <c r="W5" s="124" t="s">
        <v>71</v>
      </c>
      <c r="X5" s="125"/>
      <c r="Y5" s="124" t="s">
        <v>72</v>
      </c>
      <c r="Z5" s="125"/>
      <c r="AA5" s="124" t="s">
        <v>73</v>
      </c>
      <c r="AB5" s="125"/>
      <c r="AC5" s="124" t="s">
        <v>74</v>
      </c>
      <c r="AD5" s="125"/>
      <c r="AE5" s="124" t="s">
        <v>75</v>
      </c>
      <c r="AF5" s="125"/>
      <c r="AG5" s="124" t="s">
        <v>76</v>
      </c>
      <c r="AH5" s="125"/>
      <c r="AI5" s="124" t="s">
        <v>77</v>
      </c>
      <c r="AJ5" s="125"/>
      <c r="AK5" s="124" t="s">
        <v>78</v>
      </c>
      <c r="AL5" s="125"/>
      <c r="AM5" s="124" t="s">
        <v>79</v>
      </c>
      <c r="AN5" s="125"/>
      <c r="AO5" s="124" t="s">
        <v>80</v>
      </c>
      <c r="AP5" s="125"/>
      <c r="AQ5" s="124" t="s">
        <v>81</v>
      </c>
      <c r="AR5" s="125"/>
      <c r="AS5" s="124" t="s">
        <v>82</v>
      </c>
      <c r="AT5" s="125"/>
      <c r="AU5" s="124" t="s">
        <v>83</v>
      </c>
      <c r="AV5" s="125"/>
      <c r="AW5" s="124" t="s">
        <v>84</v>
      </c>
      <c r="AX5" s="125"/>
      <c r="AY5" s="124" t="s">
        <v>85</v>
      </c>
      <c r="AZ5" s="125"/>
      <c r="BA5" s="124" t="s">
        <v>86</v>
      </c>
      <c r="BB5" s="125"/>
      <c r="BC5" s="124" t="s">
        <v>87</v>
      </c>
      <c r="BD5" s="125"/>
      <c r="BE5" s="124" t="s">
        <v>88</v>
      </c>
      <c r="BF5" s="125"/>
      <c r="BG5" s="124" t="s">
        <v>89</v>
      </c>
      <c r="BH5" s="125"/>
      <c r="BI5" s="124" t="s">
        <v>90</v>
      </c>
      <c r="BJ5" s="125"/>
      <c r="BK5" s="124" t="s">
        <v>91</v>
      </c>
      <c r="BL5" s="125"/>
      <c r="BM5" s="124" t="s">
        <v>92</v>
      </c>
      <c r="BN5" s="125"/>
      <c r="BO5" s="124" t="s">
        <v>93</v>
      </c>
      <c r="BP5" s="125"/>
      <c r="BQ5" s="124" t="s">
        <v>94</v>
      </c>
      <c r="BR5" s="125"/>
      <c r="BS5" s="124" t="s">
        <v>95</v>
      </c>
      <c r="BT5" s="125"/>
      <c r="BU5" s="124" t="s">
        <v>96</v>
      </c>
      <c r="BV5" s="125"/>
      <c r="BW5" s="124" t="s">
        <v>97</v>
      </c>
      <c r="BX5" s="125"/>
      <c r="BY5" s="124" t="s">
        <v>98</v>
      </c>
      <c r="BZ5" s="125"/>
      <c r="CA5" s="124" t="s">
        <v>99</v>
      </c>
      <c r="CB5" s="125"/>
      <c r="CC5" s="124" t="s">
        <v>100</v>
      </c>
      <c r="CD5" s="125"/>
      <c r="CE5" s="124" t="s">
        <v>101</v>
      </c>
      <c r="CF5" s="125"/>
      <c r="CG5" s="139" t="s">
        <v>102</v>
      </c>
      <c r="CH5" s="125"/>
      <c r="CI5" s="124" t="s">
        <v>103</v>
      </c>
      <c r="CJ5" s="125"/>
      <c r="CK5" s="124" t="s">
        <v>104</v>
      </c>
      <c r="CL5" s="125"/>
      <c r="CM5" s="124" t="s">
        <v>105</v>
      </c>
      <c r="CN5" s="125"/>
      <c r="CO5" s="124" t="s">
        <v>106</v>
      </c>
      <c r="CP5" s="125"/>
      <c r="CQ5" s="124" t="s">
        <v>107</v>
      </c>
      <c r="CR5" s="125"/>
      <c r="CS5" s="124" t="s">
        <v>108</v>
      </c>
      <c r="CT5" s="125"/>
      <c r="CU5" s="124" t="s">
        <v>109</v>
      </c>
      <c r="CV5" s="125"/>
      <c r="CW5" s="124" t="s">
        <v>110</v>
      </c>
      <c r="CX5" s="125"/>
      <c r="CY5" s="124" t="s">
        <v>111</v>
      </c>
      <c r="CZ5" s="125"/>
      <c r="DA5" s="124" t="s">
        <v>112</v>
      </c>
      <c r="DB5" s="125"/>
      <c r="DC5" s="124" t="s">
        <v>113</v>
      </c>
      <c r="DD5" s="125"/>
      <c r="DE5" s="124" t="s">
        <v>114</v>
      </c>
      <c r="DF5" s="125"/>
      <c r="DG5" s="124" t="s">
        <v>115</v>
      </c>
      <c r="DH5" s="125"/>
      <c r="DI5" s="124" t="s">
        <v>116</v>
      </c>
      <c r="DJ5" s="125"/>
      <c r="DK5" s="124" t="s">
        <v>117</v>
      </c>
      <c r="DL5" s="125"/>
      <c r="DM5" s="124" t="s">
        <v>118</v>
      </c>
      <c r="DN5" s="125"/>
      <c r="DO5" s="19"/>
      <c r="DP5" s="19"/>
      <c r="DQ5" s="20"/>
      <c r="DR5" s="21"/>
    </row>
    <row r="6" spans="1:122" s="18" customFormat="1" ht="13.5" customHeight="1" x14ac:dyDescent="0.25">
      <c r="A6" s="148"/>
      <c r="B6" s="149"/>
      <c r="C6" s="152"/>
      <c r="D6" s="155"/>
      <c r="E6" s="155"/>
      <c r="F6" s="155"/>
      <c r="G6" s="129"/>
      <c r="H6" s="129"/>
      <c r="I6" s="129"/>
      <c r="J6" s="129"/>
      <c r="K6" s="133" t="s">
        <v>119</v>
      </c>
      <c r="L6" s="133" t="s">
        <v>120</v>
      </c>
      <c r="M6" s="133" t="s">
        <v>121</v>
      </c>
      <c r="N6" s="133" t="s">
        <v>122</v>
      </c>
      <c r="O6" s="126" t="s">
        <v>123</v>
      </c>
      <c r="P6" s="127"/>
      <c r="Q6" s="126" t="s">
        <v>123</v>
      </c>
      <c r="R6" s="127"/>
      <c r="S6" s="126" t="s">
        <v>123</v>
      </c>
      <c r="T6" s="127"/>
      <c r="U6" s="126" t="s">
        <v>124</v>
      </c>
      <c r="V6" s="127"/>
      <c r="W6" s="126" t="s">
        <v>125</v>
      </c>
      <c r="X6" s="127"/>
      <c r="Y6" s="126" t="s">
        <v>123</v>
      </c>
      <c r="Z6" s="127"/>
      <c r="AA6" s="126" t="s">
        <v>123</v>
      </c>
      <c r="AB6" s="127"/>
      <c r="AC6" s="126" t="s">
        <v>126</v>
      </c>
      <c r="AD6" s="127"/>
      <c r="AE6" s="126" t="s">
        <v>126</v>
      </c>
      <c r="AF6" s="127"/>
      <c r="AG6" s="126" t="s">
        <v>123</v>
      </c>
      <c r="AH6" s="127"/>
      <c r="AI6" s="126" t="s">
        <v>127</v>
      </c>
      <c r="AJ6" s="127"/>
      <c r="AK6" s="126" t="s">
        <v>127</v>
      </c>
      <c r="AL6" s="127"/>
      <c r="AM6" s="126" t="s">
        <v>124</v>
      </c>
      <c r="AN6" s="127"/>
      <c r="AO6" s="126" t="s">
        <v>128</v>
      </c>
      <c r="AP6" s="127"/>
      <c r="AQ6" s="126" t="s">
        <v>129</v>
      </c>
      <c r="AR6" s="127"/>
      <c r="AS6" s="126" t="s">
        <v>128</v>
      </c>
      <c r="AT6" s="127"/>
      <c r="AU6" s="126" t="s">
        <v>124</v>
      </c>
      <c r="AV6" s="127"/>
      <c r="AW6" s="126" t="s">
        <v>129</v>
      </c>
      <c r="AX6" s="127"/>
      <c r="AY6" s="126" t="s">
        <v>129</v>
      </c>
      <c r="AZ6" s="127"/>
      <c r="BA6" s="126" t="s">
        <v>130</v>
      </c>
      <c r="BB6" s="127"/>
      <c r="BC6" s="126" t="s">
        <v>128</v>
      </c>
      <c r="BD6" s="127"/>
      <c r="BE6" s="126" t="s">
        <v>128</v>
      </c>
      <c r="BF6" s="127"/>
      <c r="BG6" s="126" t="s">
        <v>128</v>
      </c>
      <c r="BH6" s="127"/>
      <c r="BI6" s="126" t="s">
        <v>127</v>
      </c>
      <c r="BJ6" s="127"/>
      <c r="BK6" s="126" t="s">
        <v>125</v>
      </c>
      <c r="BL6" s="127"/>
      <c r="BM6" s="126" t="s">
        <v>128</v>
      </c>
      <c r="BN6" s="127"/>
      <c r="BO6" s="126" t="s">
        <v>129</v>
      </c>
      <c r="BP6" s="127"/>
      <c r="BQ6" s="126" t="s">
        <v>131</v>
      </c>
      <c r="BR6" s="127"/>
      <c r="BS6" s="126" t="s">
        <v>129</v>
      </c>
      <c r="BT6" s="127"/>
      <c r="BU6" s="126" t="s">
        <v>132</v>
      </c>
      <c r="BV6" s="127"/>
      <c r="BW6" s="126" t="s">
        <v>129</v>
      </c>
      <c r="BX6" s="127"/>
      <c r="BY6" s="126" t="s">
        <v>127</v>
      </c>
      <c r="BZ6" s="127"/>
      <c r="CA6" s="126" t="s">
        <v>131</v>
      </c>
      <c r="CB6" s="127"/>
      <c r="CC6" s="126" t="s">
        <v>129</v>
      </c>
      <c r="CD6" s="127"/>
      <c r="CE6" s="126" t="s">
        <v>128</v>
      </c>
      <c r="CF6" s="127"/>
      <c r="CG6" s="126" t="s">
        <v>132</v>
      </c>
      <c r="CH6" s="127"/>
      <c r="CI6" s="126" t="s">
        <v>132</v>
      </c>
      <c r="CJ6" s="127"/>
      <c r="CK6" s="126" t="s">
        <v>130</v>
      </c>
      <c r="CL6" s="127"/>
      <c r="CM6" s="126" t="s">
        <v>128</v>
      </c>
      <c r="CN6" s="127"/>
      <c r="CO6" s="126" t="s">
        <v>133</v>
      </c>
      <c r="CP6" s="127"/>
      <c r="CQ6" s="126" t="s">
        <v>131</v>
      </c>
      <c r="CR6" s="127"/>
      <c r="CS6" s="126" t="s">
        <v>134</v>
      </c>
      <c r="CT6" s="127"/>
      <c r="CU6" s="126" t="s">
        <v>134</v>
      </c>
      <c r="CV6" s="127"/>
      <c r="CW6" s="126" t="s">
        <v>134</v>
      </c>
      <c r="CX6" s="127"/>
      <c r="CY6" s="126" t="s">
        <v>134</v>
      </c>
      <c r="CZ6" s="127"/>
      <c r="DA6" s="126" t="s">
        <v>134</v>
      </c>
      <c r="DB6" s="127"/>
      <c r="DC6" s="126" t="s">
        <v>131</v>
      </c>
      <c r="DD6" s="127"/>
      <c r="DE6" s="126" t="s">
        <v>134</v>
      </c>
      <c r="DF6" s="127"/>
      <c r="DG6" s="126" t="s">
        <v>135</v>
      </c>
      <c r="DH6" s="127"/>
      <c r="DI6" s="126" t="s">
        <v>136</v>
      </c>
      <c r="DJ6" s="127"/>
      <c r="DK6" s="126" t="s">
        <v>135</v>
      </c>
      <c r="DL6" s="127"/>
      <c r="DM6" s="126" t="s">
        <v>136</v>
      </c>
      <c r="DN6" s="127"/>
      <c r="DO6" s="22"/>
      <c r="DP6" s="22"/>
      <c r="DQ6" s="20"/>
      <c r="DR6" s="21"/>
    </row>
    <row r="7" spans="1:122" s="24" customFormat="1" ht="34.5" customHeight="1" x14ac:dyDescent="0.2">
      <c r="A7" s="148"/>
      <c r="B7" s="150"/>
      <c r="C7" s="153"/>
      <c r="D7" s="156"/>
      <c r="E7" s="156"/>
      <c r="F7" s="156"/>
      <c r="G7" s="130"/>
      <c r="H7" s="130"/>
      <c r="I7" s="130"/>
      <c r="J7" s="130"/>
      <c r="K7" s="134"/>
      <c r="L7" s="134"/>
      <c r="M7" s="134"/>
      <c r="N7" s="134"/>
      <c r="O7" s="23" t="s">
        <v>137</v>
      </c>
      <c r="P7" s="23" t="s">
        <v>138</v>
      </c>
      <c r="Q7" s="23" t="s">
        <v>137</v>
      </c>
      <c r="R7" s="23" t="s">
        <v>138</v>
      </c>
      <c r="S7" s="23" t="s">
        <v>137</v>
      </c>
      <c r="T7" s="23" t="s">
        <v>138</v>
      </c>
      <c r="U7" s="23" t="s">
        <v>137</v>
      </c>
      <c r="V7" s="23" t="s">
        <v>138</v>
      </c>
      <c r="W7" s="23" t="s">
        <v>137</v>
      </c>
      <c r="X7" s="23" t="s">
        <v>138</v>
      </c>
      <c r="Y7" s="23" t="s">
        <v>137</v>
      </c>
      <c r="Z7" s="23" t="s">
        <v>138</v>
      </c>
      <c r="AA7" s="23" t="s">
        <v>137</v>
      </c>
      <c r="AB7" s="23" t="s">
        <v>138</v>
      </c>
      <c r="AC7" s="23" t="s">
        <v>137</v>
      </c>
      <c r="AD7" s="23" t="s">
        <v>138</v>
      </c>
      <c r="AE7" s="23" t="s">
        <v>137</v>
      </c>
      <c r="AF7" s="23" t="s">
        <v>138</v>
      </c>
      <c r="AG7" s="23" t="s">
        <v>137</v>
      </c>
      <c r="AH7" s="23" t="s">
        <v>138</v>
      </c>
      <c r="AI7" s="23" t="s">
        <v>137</v>
      </c>
      <c r="AJ7" s="23" t="s">
        <v>138</v>
      </c>
      <c r="AK7" s="23" t="s">
        <v>137</v>
      </c>
      <c r="AL7" s="23" t="s">
        <v>138</v>
      </c>
      <c r="AM7" s="23" t="s">
        <v>137</v>
      </c>
      <c r="AN7" s="23" t="s">
        <v>138</v>
      </c>
      <c r="AO7" s="23" t="s">
        <v>137</v>
      </c>
      <c r="AP7" s="23" t="s">
        <v>138</v>
      </c>
      <c r="AQ7" s="23" t="s">
        <v>137</v>
      </c>
      <c r="AR7" s="23" t="s">
        <v>138</v>
      </c>
      <c r="AS7" s="23" t="s">
        <v>137</v>
      </c>
      <c r="AT7" s="23" t="s">
        <v>138</v>
      </c>
      <c r="AU7" s="23" t="s">
        <v>137</v>
      </c>
      <c r="AV7" s="23" t="s">
        <v>138</v>
      </c>
      <c r="AW7" s="23" t="s">
        <v>137</v>
      </c>
      <c r="AX7" s="23" t="s">
        <v>138</v>
      </c>
      <c r="AY7" s="23" t="s">
        <v>137</v>
      </c>
      <c r="AZ7" s="23" t="s">
        <v>138</v>
      </c>
      <c r="BA7" s="23" t="s">
        <v>137</v>
      </c>
      <c r="BB7" s="23" t="s">
        <v>138</v>
      </c>
      <c r="BC7" s="23" t="s">
        <v>137</v>
      </c>
      <c r="BD7" s="23" t="s">
        <v>138</v>
      </c>
      <c r="BE7" s="23" t="s">
        <v>137</v>
      </c>
      <c r="BF7" s="23" t="s">
        <v>138</v>
      </c>
      <c r="BG7" s="23" t="s">
        <v>137</v>
      </c>
      <c r="BH7" s="23" t="s">
        <v>138</v>
      </c>
      <c r="BI7" s="23" t="s">
        <v>137</v>
      </c>
      <c r="BJ7" s="23" t="s">
        <v>138</v>
      </c>
      <c r="BK7" s="23" t="s">
        <v>137</v>
      </c>
      <c r="BL7" s="23" t="s">
        <v>138</v>
      </c>
      <c r="BM7" s="23" t="s">
        <v>137</v>
      </c>
      <c r="BN7" s="23" t="s">
        <v>138</v>
      </c>
      <c r="BO7" s="23" t="s">
        <v>137</v>
      </c>
      <c r="BP7" s="23" t="s">
        <v>138</v>
      </c>
      <c r="BQ7" s="23" t="s">
        <v>137</v>
      </c>
      <c r="BR7" s="23" t="s">
        <v>138</v>
      </c>
      <c r="BS7" s="23" t="s">
        <v>137</v>
      </c>
      <c r="BT7" s="23" t="s">
        <v>138</v>
      </c>
      <c r="BU7" s="23" t="s">
        <v>137</v>
      </c>
      <c r="BV7" s="23" t="s">
        <v>138</v>
      </c>
      <c r="BW7" s="23" t="s">
        <v>137</v>
      </c>
      <c r="BX7" s="23" t="s">
        <v>138</v>
      </c>
      <c r="BY7" s="23" t="s">
        <v>137</v>
      </c>
      <c r="BZ7" s="23" t="s">
        <v>138</v>
      </c>
      <c r="CA7" s="23" t="s">
        <v>137</v>
      </c>
      <c r="CB7" s="23" t="s">
        <v>138</v>
      </c>
      <c r="CC7" s="23" t="s">
        <v>137</v>
      </c>
      <c r="CD7" s="23" t="s">
        <v>138</v>
      </c>
      <c r="CE7" s="23" t="s">
        <v>137</v>
      </c>
      <c r="CF7" s="23" t="s">
        <v>138</v>
      </c>
      <c r="CG7" s="23" t="s">
        <v>137</v>
      </c>
      <c r="CH7" s="23" t="s">
        <v>138</v>
      </c>
      <c r="CI7" s="23" t="s">
        <v>137</v>
      </c>
      <c r="CJ7" s="23" t="s">
        <v>138</v>
      </c>
      <c r="CK7" s="23" t="s">
        <v>137</v>
      </c>
      <c r="CL7" s="23" t="s">
        <v>138</v>
      </c>
      <c r="CM7" s="23" t="s">
        <v>137</v>
      </c>
      <c r="CN7" s="23" t="s">
        <v>138</v>
      </c>
      <c r="CO7" s="23" t="s">
        <v>137</v>
      </c>
      <c r="CP7" s="23" t="s">
        <v>138</v>
      </c>
      <c r="CQ7" s="23" t="s">
        <v>137</v>
      </c>
      <c r="CR7" s="23" t="s">
        <v>138</v>
      </c>
      <c r="CS7" s="23" t="s">
        <v>137</v>
      </c>
      <c r="CT7" s="23" t="s">
        <v>138</v>
      </c>
      <c r="CU7" s="23" t="s">
        <v>137</v>
      </c>
      <c r="CV7" s="23" t="s">
        <v>138</v>
      </c>
      <c r="CW7" s="23" t="s">
        <v>137</v>
      </c>
      <c r="CX7" s="23" t="s">
        <v>138</v>
      </c>
      <c r="CY7" s="23" t="s">
        <v>137</v>
      </c>
      <c r="CZ7" s="23" t="s">
        <v>138</v>
      </c>
      <c r="DA7" s="23" t="s">
        <v>137</v>
      </c>
      <c r="DB7" s="23" t="s">
        <v>138</v>
      </c>
      <c r="DC7" s="23" t="s">
        <v>137</v>
      </c>
      <c r="DD7" s="23" t="s">
        <v>138</v>
      </c>
      <c r="DE7" s="23" t="s">
        <v>137</v>
      </c>
      <c r="DF7" s="23" t="s">
        <v>138</v>
      </c>
      <c r="DG7" s="23" t="s">
        <v>137</v>
      </c>
      <c r="DH7" s="23" t="s">
        <v>138</v>
      </c>
      <c r="DI7" s="23" t="s">
        <v>137</v>
      </c>
      <c r="DJ7" s="23" t="s">
        <v>138</v>
      </c>
      <c r="DK7" s="23" t="s">
        <v>137</v>
      </c>
      <c r="DL7" s="23" t="s">
        <v>138</v>
      </c>
      <c r="DM7" s="23" t="s">
        <v>137</v>
      </c>
      <c r="DN7" s="23" t="s">
        <v>138</v>
      </c>
      <c r="DO7" s="23" t="s">
        <v>137</v>
      </c>
      <c r="DP7" s="23" t="s">
        <v>138</v>
      </c>
      <c r="DQ7" s="23" t="s">
        <v>137</v>
      </c>
      <c r="DR7" s="23" t="s">
        <v>138</v>
      </c>
    </row>
    <row r="8" spans="1:122" s="18" customFormat="1" ht="20.25" customHeight="1" x14ac:dyDescent="0.25">
      <c r="A8" s="25"/>
      <c r="B8" s="26"/>
      <c r="C8" s="27" t="s">
        <v>139</v>
      </c>
      <c r="D8" s="28"/>
      <c r="E8" s="29"/>
      <c r="F8" s="29"/>
      <c r="G8" s="30"/>
      <c r="H8" s="30"/>
      <c r="I8" s="31"/>
      <c r="J8" s="31"/>
      <c r="K8" s="32"/>
      <c r="L8" s="32"/>
      <c r="M8" s="32"/>
      <c r="N8" s="32"/>
      <c r="O8" s="33"/>
      <c r="P8" s="34">
        <v>1.01</v>
      </c>
      <c r="Q8" s="34"/>
      <c r="R8" s="34">
        <v>1.01</v>
      </c>
      <c r="S8" s="34"/>
      <c r="T8" s="34">
        <v>1.01</v>
      </c>
      <c r="U8" s="34"/>
      <c r="V8" s="34">
        <v>0.995</v>
      </c>
      <c r="W8" s="34"/>
      <c r="X8" s="34">
        <v>1.0269999999999999</v>
      </c>
      <c r="Y8" s="34"/>
      <c r="Z8" s="34">
        <v>1.01</v>
      </c>
      <c r="AA8" s="34"/>
      <c r="AB8" s="34">
        <v>1.01</v>
      </c>
      <c r="AC8" s="34"/>
      <c r="AD8" s="34">
        <v>1.25</v>
      </c>
      <c r="AE8" s="34"/>
      <c r="AF8" s="34">
        <v>1.25</v>
      </c>
      <c r="AG8" s="34"/>
      <c r="AH8" s="34">
        <v>1.01</v>
      </c>
      <c r="AI8" s="34"/>
      <c r="AJ8" s="34">
        <v>0.91</v>
      </c>
      <c r="AK8" s="34"/>
      <c r="AL8" s="34">
        <v>0.91</v>
      </c>
      <c r="AM8" s="34"/>
      <c r="AN8" s="34">
        <v>0.995</v>
      </c>
      <c r="AO8" s="34"/>
      <c r="AP8" s="34">
        <v>1.016</v>
      </c>
      <c r="AQ8" s="34"/>
      <c r="AR8" s="34">
        <v>0.91</v>
      </c>
      <c r="AS8" s="34"/>
      <c r="AT8" s="34">
        <v>1.016</v>
      </c>
      <c r="AU8" s="34"/>
      <c r="AV8" s="34">
        <v>0.995</v>
      </c>
      <c r="AW8" s="34"/>
      <c r="AX8" s="34">
        <v>0.91</v>
      </c>
      <c r="AY8" s="34"/>
      <c r="AZ8" s="34">
        <v>0.91</v>
      </c>
      <c r="BA8" s="34"/>
      <c r="BB8" s="34">
        <v>0.995</v>
      </c>
      <c r="BC8" s="34"/>
      <c r="BD8" s="34">
        <v>1.016</v>
      </c>
      <c r="BE8" s="34"/>
      <c r="BF8" s="34">
        <v>1.016</v>
      </c>
      <c r="BG8" s="34"/>
      <c r="BH8" s="34">
        <v>1.016</v>
      </c>
      <c r="BI8" s="34"/>
      <c r="BJ8" s="34">
        <v>0.91</v>
      </c>
      <c r="BK8" s="34"/>
      <c r="BL8" s="34">
        <v>1.0269999999999999</v>
      </c>
      <c r="BM8" s="34"/>
      <c r="BN8" s="34">
        <v>1.016</v>
      </c>
      <c r="BO8" s="34"/>
      <c r="BP8" s="34">
        <v>0.91</v>
      </c>
      <c r="BQ8" s="34"/>
      <c r="BR8" s="34">
        <v>1.1299999999999999</v>
      </c>
      <c r="BS8" s="34"/>
      <c r="BT8" s="34">
        <v>0.91</v>
      </c>
      <c r="BU8" s="34"/>
      <c r="BV8" s="34">
        <v>0.754</v>
      </c>
      <c r="BW8" s="34"/>
      <c r="BX8" s="34">
        <v>0.91</v>
      </c>
      <c r="BY8" s="34"/>
      <c r="BZ8" s="34">
        <v>0.91</v>
      </c>
      <c r="CA8" s="34"/>
      <c r="CB8" s="34">
        <v>1.1299999999999999</v>
      </c>
      <c r="CC8" s="34"/>
      <c r="CD8" s="34">
        <v>0.91</v>
      </c>
      <c r="CE8" s="34"/>
      <c r="CF8" s="34">
        <v>1.016</v>
      </c>
      <c r="CG8" s="34"/>
      <c r="CH8" s="34">
        <v>0.754</v>
      </c>
      <c r="CI8" s="34"/>
      <c r="CJ8" s="34">
        <v>0.754</v>
      </c>
      <c r="CK8" s="34"/>
      <c r="CL8" s="34">
        <v>0.995</v>
      </c>
      <c r="CM8" s="34"/>
      <c r="CN8" s="34">
        <v>0.995</v>
      </c>
      <c r="CO8" s="34"/>
      <c r="CP8" s="34">
        <v>1.119</v>
      </c>
      <c r="CQ8" s="34"/>
      <c r="CR8" s="34">
        <v>1.1299999999999999</v>
      </c>
      <c r="CS8" s="34"/>
      <c r="CT8" s="34">
        <v>1.1140000000000001</v>
      </c>
      <c r="CU8" s="34"/>
      <c r="CV8" s="34">
        <v>1.1140000000000001</v>
      </c>
      <c r="CW8" s="34"/>
      <c r="CX8" s="34">
        <v>1.119</v>
      </c>
      <c r="CY8" s="34"/>
      <c r="CZ8" s="34">
        <v>1.1140000000000001</v>
      </c>
      <c r="DA8" s="34"/>
      <c r="DB8" s="34">
        <v>1.119</v>
      </c>
      <c r="DC8" s="34"/>
      <c r="DD8" s="34">
        <v>1.1299999999999999</v>
      </c>
      <c r="DE8" s="34"/>
      <c r="DF8" s="34">
        <v>1.1140000000000001</v>
      </c>
      <c r="DG8" s="34"/>
      <c r="DH8" s="34">
        <v>1.35</v>
      </c>
      <c r="DI8" s="34"/>
      <c r="DJ8" s="34">
        <v>1.26</v>
      </c>
      <c r="DK8" s="34"/>
      <c r="DL8" s="34">
        <v>1.35</v>
      </c>
      <c r="DM8" s="34"/>
      <c r="DN8" s="34">
        <v>1.26</v>
      </c>
      <c r="DO8" s="34"/>
      <c r="DP8" s="34">
        <v>1</v>
      </c>
      <c r="DQ8" s="35"/>
      <c r="DR8" s="36"/>
    </row>
    <row r="9" spans="1:122" s="18" customFormat="1" ht="20.25" customHeight="1" x14ac:dyDescent="0.25">
      <c r="A9" s="25"/>
      <c r="B9" s="26"/>
      <c r="C9" s="27" t="s">
        <v>140</v>
      </c>
      <c r="D9" s="28"/>
      <c r="E9" s="29"/>
      <c r="F9" s="29"/>
      <c r="G9" s="30"/>
      <c r="H9" s="30"/>
      <c r="I9" s="31"/>
      <c r="J9" s="31"/>
      <c r="K9" s="32"/>
      <c r="L9" s="32"/>
      <c r="M9" s="32"/>
      <c r="N9" s="32"/>
      <c r="O9" s="33"/>
      <c r="P9" s="34">
        <v>1.1000000000000001</v>
      </c>
      <c r="Q9" s="34"/>
      <c r="R9" s="34">
        <v>1.1000000000000001</v>
      </c>
      <c r="S9" s="34"/>
      <c r="T9" s="34">
        <v>1.4</v>
      </c>
      <c r="U9" s="34"/>
      <c r="V9" s="34">
        <v>1.1000000000000001</v>
      </c>
      <c r="W9" s="34"/>
      <c r="X9" s="34">
        <v>1.1000000000000001</v>
      </c>
      <c r="Y9" s="34"/>
      <c r="Z9" s="34">
        <v>1.1000000000000001</v>
      </c>
      <c r="AA9" s="34"/>
      <c r="AB9" s="34">
        <v>1.4</v>
      </c>
      <c r="AC9" s="34"/>
      <c r="AD9" s="34">
        <v>1.4</v>
      </c>
      <c r="AE9" s="34"/>
      <c r="AF9" s="34">
        <v>1.25</v>
      </c>
      <c r="AG9" s="34"/>
      <c r="AH9" s="34">
        <v>1.1000000000000001</v>
      </c>
      <c r="AI9" s="34"/>
      <c r="AJ9" s="34">
        <v>0.9</v>
      </c>
      <c r="AK9" s="34"/>
      <c r="AL9" s="34">
        <v>0.9</v>
      </c>
      <c r="AM9" s="34"/>
      <c r="AN9" s="34">
        <v>1.1000000000000001</v>
      </c>
      <c r="AO9" s="34"/>
      <c r="AP9" s="34">
        <v>1.028</v>
      </c>
      <c r="AQ9" s="34"/>
      <c r="AR9" s="34">
        <v>0.9</v>
      </c>
      <c r="AS9" s="34"/>
      <c r="AT9" s="34">
        <v>1.028</v>
      </c>
      <c r="AU9" s="34"/>
      <c r="AV9" s="34">
        <v>1.1000000000000001</v>
      </c>
      <c r="AW9" s="34"/>
      <c r="AX9" s="34">
        <v>0.9</v>
      </c>
      <c r="AY9" s="34"/>
      <c r="AZ9" s="34">
        <v>0.9</v>
      </c>
      <c r="BA9" s="34"/>
      <c r="BB9" s="34">
        <v>0.995</v>
      </c>
      <c r="BC9" s="34"/>
      <c r="BD9" s="34">
        <v>1.028</v>
      </c>
      <c r="BE9" s="34"/>
      <c r="BF9" s="34">
        <v>0.995</v>
      </c>
      <c r="BG9" s="34"/>
      <c r="BH9" s="34">
        <v>0.995</v>
      </c>
      <c r="BI9" s="34"/>
      <c r="BJ9" s="34">
        <v>0.9</v>
      </c>
      <c r="BK9" s="34"/>
      <c r="BL9" s="34">
        <v>1.1000000000000001</v>
      </c>
      <c r="BM9" s="34"/>
      <c r="BN9" s="34">
        <v>1.028</v>
      </c>
      <c r="BO9" s="34"/>
      <c r="BP9" s="34">
        <v>0.91</v>
      </c>
      <c r="BQ9" s="34"/>
      <c r="BR9" s="34">
        <v>1.1299999999999999</v>
      </c>
      <c r="BS9" s="34"/>
      <c r="BT9" s="34">
        <v>0.91</v>
      </c>
      <c r="BU9" s="34"/>
      <c r="BV9" s="34">
        <v>0.754</v>
      </c>
      <c r="BW9" s="34"/>
      <c r="BX9" s="34">
        <v>0.91</v>
      </c>
      <c r="BY9" s="34"/>
      <c r="BZ9" s="34">
        <v>0.9</v>
      </c>
      <c r="CA9" s="34"/>
      <c r="CB9" s="34">
        <v>1.1299999999999999</v>
      </c>
      <c r="CC9" s="34"/>
      <c r="CD9" s="34">
        <v>0.91</v>
      </c>
      <c r="CE9" s="34"/>
      <c r="CF9" s="34">
        <v>1.028</v>
      </c>
      <c r="CG9" s="34"/>
      <c r="CH9" s="34">
        <v>0.754</v>
      </c>
      <c r="CI9" s="34"/>
      <c r="CJ9" s="34">
        <v>0.754</v>
      </c>
      <c r="CK9" s="34"/>
      <c r="CL9" s="34">
        <v>0.995</v>
      </c>
      <c r="CM9" s="34"/>
      <c r="CN9" s="34">
        <v>1.028</v>
      </c>
      <c r="CO9" s="34"/>
      <c r="CP9" s="34">
        <v>1.2</v>
      </c>
      <c r="CQ9" s="34"/>
      <c r="CR9" s="34">
        <v>1.1299999999999999</v>
      </c>
      <c r="CS9" s="34"/>
      <c r="CT9" s="34">
        <v>1.1579999999999999</v>
      </c>
      <c r="CU9" s="34"/>
      <c r="CV9" s="34">
        <v>0.9</v>
      </c>
      <c r="CW9" s="34"/>
      <c r="CX9" s="34">
        <v>1.1579999999999999</v>
      </c>
      <c r="CY9" s="34"/>
      <c r="CZ9" s="34">
        <v>1.1579999999999999</v>
      </c>
      <c r="DA9" s="34"/>
      <c r="DB9" s="34">
        <v>1.1579999999999999</v>
      </c>
      <c r="DC9" s="34"/>
      <c r="DD9" s="34">
        <v>1.1299999999999999</v>
      </c>
      <c r="DE9" s="34"/>
      <c r="DF9" s="34">
        <v>1.2</v>
      </c>
      <c r="DG9" s="34"/>
      <c r="DH9" s="34">
        <v>1.2</v>
      </c>
      <c r="DI9" s="34"/>
      <c r="DJ9" s="34">
        <v>1.2</v>
      </c>
      <c r="DK9" s="34"/>
      <c r="DL9" s="34">
        <v>1.2</v>
      </c>
      <c r="DM9" s="34"/>
      <c r="DN9" s="34">
        <v>1.1299999999999999</v>
      </c>
      <c r="DO9" s="34"/>
      <c r="DP9" s="34">
        <v>1</v>
      </c>
      <c r="DQ9" s="35"/>
      <c r="DR9" s="36"/>
    </row>
    <row r="10" spans="1:122" s="18" customFormat="1" ht="20.25" customHeight="1" x14ac:dyDescent="0.25">
      <c r="A10" s="25"/>
      <c r="B10" s="26"/>
      <c r="C10" s="27" t="s">
        <v>141</v>
      </c>
      <c r="D10" s="28"/>
      <c r="E10" s="29"/>
      <c r="F10" s="29"/>
      <c r="G10" s="30"/>
      <c r="H10" s="30"/>
      <c r="I10" s="31"/>
      <c r="J10" s="31"/>
      <c r="K10" s="32"/>
      <c r="L10" s="32"/>
      <c r="M10" s="32"/>
      <c r="N10" s="32"/>
      <c r="O10" s="33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>
        <v>1.028</v>
      </c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>
        <v>1.028</v>
      </c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5"/>
      <c r="DR10" s="36"/>
    </row>
    <row r="11" spans="1:122" x14ac:dyDescent="0.25">
      <c r="A11" s="100">
        <v>1</v>
      </c>
      <c r="B11" s="101"/>
      <c r="C11" s="102" t="s">
        <v>142</v>
      </c>
      <c r="D11" s="102"/>
      <c r="E11" s="103"/>
      <c r="F11" s="103"/>
      <c r="G11" s="104">
        <v>0.5</v>
      </c>
      <c r="H11" s="105"/>
      <c r="I11" s="105"/>
      <c r="J11" s="106"/>
      <c r="K11" s="107"/>
      <c r="L11" s="107"/>
      <c r="M11" s="107"/>
      <c r="N11" s="107"/>
      <c r="O11" s="108">
        <f t="shared" ref="O11:BZ11" si="0">O12</f>
        <v>0</v>
      </c>
      <c r="P11" s="108">
        <f t="shared" si="0"/>
        <v>0</v>
      </c>
      <c r="Q11" s="108">
        <f t="shared" si="0"/>
        <v>0</v>
      </c>
      <c r="R11" s="108">
        <f t="shared" si="0"/>
        <v>0</v>
      </c>
      <c r="S11" s="108">
        <v>0</v>
      </c>
      <c r="T11" s="108">
        <f t="shared" si="0"/>
        <v>0</v>
      </c>
      <c r="U11" s="108">
        <f t="shared" si="0"/>
        <v>0</v>
      </c>
      <c r="V11" s="108">
        <f t="shared" si="0"/>
        <v>0</v>
      </c>
      <c r="W11" s="108">
        <f t="shared" si="0"/>
        <v>0</v>
      </c>
      <c r="X11" s="108">
        <f t="shared" si="0"/>
        <v>0</v>
      </c>
      <c r="Y11" s="108">
        <f t="shared" si="0"/>
        <v>0</v>
      </c>
      <c r="Z11" s="108">
        <f t="shared" si="0"/>
        <v>0</v>
      </c>
      <c r="AA11" s="108">
        <f t="shared" si="0"/>
        <v>0</v>
      </c>
      <c r="AB11" s="108">
        <f t="shared" si="0"/>
        <v>0</v>
      </c>
      <c r="AC11" s="108">
        <f t="shared" si="0"/>
        <v>0</v>
      </c>
      <c r="AD11" s="108">
        <f t="shared" si="0"/>
        <v>0</v>
      </c>
      <c r="AE11" s="108">
        <f t="shared" si="0"/>
        <v>324</v>
      </c>
      <c r="AF11" s="108">
        <f t="shared" si="0"/>
        <v>5329327.5</v>
      </c>
      <c r="AG11" s="108">
        <f t="shared" si="0"/>
        <v>0</v>
      </c>
      <c r="AH11" s="108">
        <f t="shared" si="0"/>
        <v>0</v>
      </c>
      <c r="AI11" s="108">
        <f t="shared" si="0"/>
        <v>0</v>
      </c>
      <c r="AJ11" s="108">
        <f t="shared" si="0"/>
        <v>0</v>
      </c>
      <c r="AK11" s="108">
        <f t="shared" si="0"/>
        <v>0</v>
      </c>
      <c r="AL11" s="108">
        <f t="shared" si="0"/>
        <v>0</v>
      </c>
      <c r="AM11" s="108">
        <f t="shared" si="0"/>
        <v>0</v>
      </c>
      <c r="AN11" s="108">
        <f t="shared" si="0"/>
        <v>0</v>
      </c>
      <c r="AO11" s="108">
        <f t="shared" si="0"/>
        <v>0</v>
      </c>
      <c r="AP11" s="108">
        <f t="shared" si="0"/>
        <v>0</v>
      </c>
      <c r="AQ11" s="108">
        <f t="shared" si="0"/>
        <v>0</v>
      </c>
      <c r="AR11" s="108">
        <f t="shared" si="0"/>
        <v>0</v>
      </c>
      <c r="AS11" s="108">
        <f t="shared" si="0"/>
        <v>144</v>
      </c>
      <c r="AT11" s="108">
        <f t="shared" si="0"/>
        <v>2325984.7967999997</v>
      </c>
      <c r="AU11" s="108">
        <f t="shared" si="0"/>
        <v>0</v>
      </c>
      <c r="AV11" s="108">
        <f t="shared" si="0"/>
        <v>0</v>
      </c>
      <c r="AW11" s="108">
        <f t="shared" si="0"/>
        <v>0</v>
      </c>
      <c r="AX11" s="108">
        <f t="shared" si="0"/>
        <v>0</v>
      </c>
      <c r="AY11" s="108">
        <f t="shared" si="0"/>
        <v>0</v>
      </c>
      <c r="AZ11" s="108">
        <f t="shared" si="0"/>
        <v>0</v>
      </c>
      <c r="BA11" s="108">
        <f t="shared" si="0"/>
        <v>0</v>
      </c>
      <c r="BB11" s="108">
        <f t="shared" si="0"/>
        <v>0</v>
      </c>
      <c r="BC11" s="108">
        <f t="shared" si="0"/>
        <v>0</v>
      </c>
      <c r="BD11" s="108">
        <f t="shared" si="0"/>
        <v>0</v>
      </c>
      <c r="BE11" s="108">
        <f t="shared" si="0"/>
        <v>0</v>
      </c>
      <c r="BF11" s="108">
        <f t="shared" si="0"/>
        <v>0</v>
      </c>
      <c r="BG11" s="108">
        <v>0</v>
      </c>
      <c r="BH11" s="108">
        <f t="shared" si="0"/>
        <v>0</v>
      </c>
      <c r="BI11" s="108">
        <f t="shared" si="0"/>
        <v>0</v>
      </c>
      <c r="BJ11" s="108">
        <f t="shared" si="0"/>
        <v>0</v>
      </c>
      <c r="BK11" s="108">
        <f t="shared" si="0"/>
        <v>0</v>
      </c>
      <c r="BL11" s="108">
        <f t="shared" si="0"/>
        <v>0</v>
      </c>
      <c r="BM11" s="108">
        <f t="shared" si="0"/>
        <v>335</v>
      </c>
      <c r="BN11" s="108">
        <f t="shared" si="0"/>
        <v>4509287.6558333337</v>
      </c>
      <c r="BO11" s="108">
        <f t="shared" si="0"/>
        <v>0</v>
      </c>
      <c r="BP11" s="108">
        <f t="shared" si="0"/>
        <v>0</v>
      </c>
      <c r="BQ11" s="108">
        <f t="shared" si="0"/>
        <v>0</v>
      </c>
      <c r="BR11" s="108">
        <f t="shared" si="0"/>
        <v>0</v>
      </c>
      <c r="BS11" s="108">
        <f t="shared" si="0"/>
        <v>0</v>
      </c>
      <c r="BT11" s="108">
        <f t="shared" si="0"/>
        <v>0</v>
      </c>
      <c r="BU11" s="108">
        <f t="shared" si="0"/>
        <v>0</v>
      </c>
      <c r="BV11" s="108">
        <f t="shared" si="0"/>
        <v>0</v>
      </c>
      <c r="BW11" s="108">
        <f t="shared" si="0"/>
        <v>0</v>
      </c>
      <c r="BX11" s="108">
        <f t="shared" si="0"/>
        <v>0</v>
      </c>
      <c r="BY11" s="108">
        <f t="shared" si="0"/>
        <v>0</v>
      </c>
      <c r="BZ11" s="108">
        <f t="shared" si="0"/>
        <v>0</v>
      </c>
      <c r="CA11" s="108">
        <f t="shared" ref="CA11:DR11" si="1">CA12</f>
        <v>0</v>
      </c>
      <c r="CB11" s="108">
        <f t="shared" si="1"/>
        <v>0</v>
      </c>
      <c r="CC11" s="108">
        <f t="shared" si="1"/>
        <v>0</v>
      </c>
      <c r="CD11" s="108">
        <f t="shared" si="1"/>
        <v>0</v>
      </c>
      <c r="CE11" s="108">
        <f t="shared" si="1"/>
        <v>0</v>
      </c>
      <c r="CF11" s="108">
        <f t="shared" si="1"/>
        <v>0</v>
      </c>
      <c r="CG11" s="108">
        <f t="shared" si="1"/>
        <v>0</v>
      </c>
      <c r="CH11" s="108">
        <f t="shared" si="1"/>
        <v>0</v>
      </c>
      <c r="CI11" s="108">
        <f t="shared" si="1"/>
        <v>0</v>
      </c>
      <c r="CJ11" s="108">
        <f t="shared" si="1"/>
        <v>0</v>
      </c>
      <c r="CK11" s="108">
        <f t="shared" si="1"/>
        <v>0</v>
      </c>
      <c r="CL11" s="108">
        <f t="shared" si="1"/>
        <v>0</v>
      </c>
      <c r="CM11" s="108">
        <f t="shared" si="1"/>
        <v>53</v>
      </c>
      <c r="CN11" s="108">
        <f t="shared" si="1"/>
        <v>848665.63495000009</v>
      </c>
      <c r="CO11" s="108">
        <f t="shared" si="1"/>
        <v>50</v>
      </c>
      <c r="CP11" s="108">
        <f t="shared" si="1"/>
        <v>920414.19750000001</v>
      </c>
      <c r="CQ11" s="108">
        <f t="shared" si="1"/>
        <v>20</v>
      </c>
      <c r="CR11" s="108">
        <f t="shared" si="1"/>
        <v>297389.6333333333</v>
      </c>
      <c r="CS11" s="108">
        <f t="shared" si="1"/>
        <v>20</v>
      </c>
      <c r="CT11" s="108">
        <f t="shared" si="1"/>
        <v>359838.89199999999</v>
      </c>
      <c r="CU11" s="108">
        <f t="shared" si="1"/>
        <v>0</v>
      </c>
      <c r="CV11" s="108">
        <f t="shared" si="1"/>
        <v>0</v>
      </c>
      <c r="CW11" s="108">
        <f t="shared" si="1"/>
        <v>20</v>
      </c>
      <c r="CX11" s="108">
        <f t="shared" si="1"/>
        <v>360506.09699999995</v>
      </c>
      <c r="CY11" s="108">
        <f t="shared" si="1"/>
        <v>20</v>
      </c>
      <c r="CZ11" s="108">
        <f t="shared" si="1"/>
        <v>359838.89199999999</v>
      </c>
      <c r="DA11" s="108">
        <f t="shared" si="1"/>
        <v>0</v>
      </c>
      <c r="DB11" s="108">
        <f t="shared" si="1"/>
        <v>0</v>
      </c>
      <c r="DC11" s="108">
        <f t="shared" si="1"/>
        <v>0</v>
      </c>
      <c r="DD11" s="108">
        <f t="shared" si="1"/>
        <v>0</v>
      </c>
      <c r="DE11" s="108">
        <f t="shared" si="1"/>
        <v>0</v>
      </c>
      <c r="DF11" s="108">
        <f t="shared" si="1"/>
        <v>0</v>
      </c>
      <c r="DG11" s="108">
        <f t="shared" si="1"/>
        <v>0</v>
      </c>
      <c r="DH11" s="108">
        <f t="shared" si="1"/>
        <v>0</v>
      </c>
      <c r="DI11" s="108">
        <f t="shared" si="1"/>
        <v>20</v>
      </c>
      <c r="DJ11" s="108">
        <f t="shared" si="1"/>
        <v>386980.86</v>
      </c>
      <c r="DK11" s="108">
        <f t="shared" si="1"/>
        <v>0</v>
      </c>
      <c r="DL11" s="108">
        <f t="shared" si="1"/>
        <v>0</v>
      </c>
      <c r="DM11" s="108">
        <v>0</v>
      </c>
      <c r="DN11" s="108">
        <f t="shared" si="1"/>
        <v>0</v>
      </c>
      <c r="DO11" s="108">
        <f t="shared" si="1"/>
        <v>0</v>
      </c>
      <c r="DP11" s="108">
        <f t="shared" si="1"/>
        <v>0</v>
      </c>
      <c r="DQ11" s="108">
        <f t="shared" si="1"/>
        <v>1006</v>
      </c>
      <c r="DR11" s="108">
        <f t="shared" si="1"/>
        <v>15698234.159416664</v>
      </c>
    </row>
    <row r="12" spans="1:122" s="18" customFormat="1" ht="38.25" customHeight="1" x14ac:dyDescent="0.25">
      <c r="A12" s="25"/>
      <c r="B12" s="37">
        <v>1</v>
      </c>
      <c r="C12" s="38" t="s">
        <v>143</v>
      </c>
      <c r="D12" s="39">
        <v>19063</v>
      </c>
      <c r="E12" s="40">
        <v>18530</v>
      </c>
      <c r="F12" s="40">
        <v>18715</v>
      </c>
      <c r="G12" s="41">
        <v>0.5</v>
      </c>
      <c r="H12" s="42">
        <v>1</v>
      </c>
      <c r="I12" s="42">
        <v>1</v>
      </c>
      <c r="J12" s="43"/>
      <c r="K12" s="39">
        <v>1.4</v>
      </c>
      <c r="L12" s="39">
        <v>1.68</v>
      </c>
      <c r="M12" s="39">
        <v>2.23</v>
      </c>
      <c r="N12" s="39">
        <v>2.57</v>
      </c>
      <c r="O12" s="20"/>
      <c r="P12" s="44">
        <f>(O12/12*5*$D12*$G12*$H12*$K12*P$8)+(O12/12*4*$E12*$G12*$I12*$K12*P$9)+(O12/12*3*$F12*$G12*$I12*$K12*P$9)</f>
        <v>0</v>
      </c>
      <c r="Q12" s="20"/>
      <c r="R12" s="44">
        <f>(Q12/12*5*$D12*$G12*$H12*$K12*R$8)+(Q12/12*4*$E12*$G12*$I12*$K12*R$9)+(Q12/12*3*$F12*$G12*$I12*$K12*R$9)</f>
        <v>0</v>
      </c>
      <c r="S12" s="45"/>
      <c r="T12" s="44">
        <f>(S12/12*5*$D12*$G12*$H12*$K12*T$8)+(S12/12*4*$E12*$G12*$I12*$K12*T$9)+(S12/12*3*$F12*$G12*$I12*$K12*T$9)</f>
        <v>0</v>
      </c>
      <c r="U12" s="46"/>
      <c r="V12" s="44">
        <f>(U12/12*5*$D12*$G12*$H12*$K12*V$8)+(U12/12*4*$E12*$G12*$I12*$K12*V$9)+(U12/12*3*$F12*$G12*$I12*$K12*V$9)</f>
        <v>0</v>
      </c>
      <c r="W12" s="20"/>
      <c r="X12" s="44">
        <f>(W12/12*5*$D12*$G12*$H12*$K12*X$8)+(W12/12*4*$E12*$G12*$I12*$K12*X$9)+(W12/12*3*$F12*$G12*$I12*$K12*X$9)</f>
        <v>0</v>
      </c>
      <c r="Y12" s="45"/>
      <c r="Z12" s="44">
        <f>(Y12/12*5*$D12*$G12*$H12*$K12*Z$8)+(Y12/12*4*$E12*$G12*$I12*$K12*Z$9)+(Y12/12*3*$F12*$G12*$I12*$K12*Z$9)</f>
        <v>0</v>
      </c>
      <c r="AA12" s="45"/>
      <c r="AB12" s="44">
        <f>(AA12/12*5*$D12*$G12*$H12*$K12*AB$8)+(AA12/12*4*$E12*$G12*$I12*$K12*AB$9)+(AA12/12*3*$F12*$G12*$I12*$K12*AB$9)</f>
        <v>0</v>
      </c>
      <c r="AC12" s="45"/>
      <c r="AD12" s="44">
        <f>(AC12/12*5*$D12*$G12*$H12*$K12*AD$8)+(AC12/12*4*$E12*$G12*$I12*$K12*AD$9)+(AC12/12*3*$F12*$G12*$I12*$K12*AD$9)</f>
        <v>0</v>
      </c>
      <c r="AE12" s="44">
        <v>324</v>
      </c>
      <c r="AF12" s="44">
        <f>(AE12/12*5*$D12*$G12*$H12*$K12*AF$8)+(AE12/12*4*$E12*$G12*$I12*$K12*AF$9)+(AE12/12*3*$F12*$G12*$I12*$K12*AF$9)</f>
        <v>5329327.5</v>
      </c>
      <c r="AG12" s="20"/>
      <c r="AH12" s="44">
        <f>(AG12/12*5*$D12*$G12*$H12*$K12*AH$8)+(AG12/12*4*$E12*$G12*$I12*$K12*AH$9)+(AG12/12*3*$F12*$G12*$I12*$K12*AH$9)</f>
        <v>0</v>
      </c>
      <c r="AI12" s="45"/>
      <c r="AJ12" s="44">
        <f>(AI12/12*5*$D12*$G12*$H12*$K12*AJ$8)+(AI12/12*4*$E12*$G12*$I12*$K12*AJ$9)+(AI12/12*3*$F12*$G12*$I12*$K12*AJ$9)</f>
        <v>0</v>
      </c>
      <c r="AK12" s="20"/>
      <c r="AL12" s="44">
        <f>(AK12/12*5*$D12*$G12*$H12*$K12*AL$8)+(AK12/12*4*$E12*$G12*$I12*$K12*AL$9)+(AK12/12*3*$F12*$G12*$I12*$K12*AL$9)</f>
        <v>0</v>
      </c>
      <c r="AM12" s="47">
        <v>0</v>
      </c>
      <c r="AN12" s="44">
        <f>(AM12/12*5*$D12*$G12*$H12*$K12*AN$8)+(AM12/12*4*$E12*$G12*$I12*$K12*AN$9)+(AM12/12*3*$F12*$G12*$I12*$K12*AN$9)</f>
        <v>0</v>
      </c>
      <c r="AO12" s="48">
        <v>0</v>
      </c>
      <c r="AP12" s="44">
        <f>(AO12/12*5*$D12*$G12*$H12*$L12*AP$8)+(AO12/12*4*$E12*$G12*$I12*$L12*AP$9)+(AO12/12*3*$F12*$G12*$I12*$L12*AP$9)</f>
        <v>0</v>
      </c>
      <c r="AQ12" s="45"/>
      <c r="AR12" s="44">
        <f>(AQ12/12*5*$D12*$G12*$H12*$L12*AR$8)+(AQ12/12*4*$E12*$G12*$I12*$L12*AR$9)+(AQ12/12*3*$F12*$G12*$I12*$L12*AR$9)</f>
        <v>0</v>
      </c>
      <c r="AS12" s="44">
        <v>144</v>
      </c>
      <c r="AT12" s="44">
        <f>(AS12/12*5*$D12*$G12*$H12*$L12*AT$8)+(AS12/12*4*$E12*$G12*$I12*$L12*AT$9)+(AS12/12*3*$F12*$G12*$I12*$L12*AT$10)</f>
        <v>2325984.7967999997</v>
      </c>
      <c r="AU12" s="45"/>
      <c r="AV12" s="44">
        <f>(AU12/12*5*$D12*$G12*$H12*$L12*AV$8)+(AU12/12*4*$E12*$G12*$I12*$L12*AV$9)+(AU12/12*3*$F12*$G12*$I12*$L12*AV$9)</f>
        <v>0</v>
      </c>
      <c r="AW12" s="46"/>
      <c r="AX12" s="44">
        <f>(AW12/12*5*$D12*$G12*$H12*$K12*AX$8)+(AW12/12*4*$E12*$G12*$I12*$K12*AX$9)+(AW12/12*3*$F12*$G12*$I12*$K12*AX$9)</f>
        <v>0</v>
      </c>
      <c r="AY12" s="46"/>
      <c r="AZ12" s="44">
        <f>(AY12/12*5*$D12*$G12*$H12*$K12*AZ$8)+(AY12/12*4*$E12*$G12*$I12*$K12*AZ$9)+(AY12/12*3*$F12*$G12*$I12*$K12*AZ$9)</f>
        <v>0</v>
      </c>
      <c r="BA12" s="45"/>
      <c r="BB12" s="44">
        <f>(BA12/12*5*$D12*$G12*$H12*$L12*BB$8)+(BA12/12*4*$E12*$G12*$I12*$L12*BB$9)+(BA12/12*3*$F12*$G12*$I12*$L12*BB$9)</f>
        <v>0</v>
      </c>
      <c r="BC12" s="45"/>
      <c r="BD12" s="44">
        <f>(BC12/12*5*$D12*$G12*$H12*$K12*BD$8)+(BC12/12*4*$E12*$G12*$I12*$K12*BD$9)+(BC12/12*3*$F12*$G12*$I12*$K12*BD$9)</f>
        <v>0</v>
      </c>
      <c r="BE12" s="45"/>
      <c r="BF12" s="44">
        <f>(BE12/12*5*$D12*$G12*$H12*$K12*BF$8)+(BE12/12*4*$E12*$G12*$I12*$K12*BF$9)+(BE12/12*3*$F12*$G12*$I12*$K12*BF$9)</f>
        <v>0</v>
      </c>
      <c r="BG12" s="45"/>
      <c r="BH12" s="44">
        <f>(BG12/12*5*$D12*$G12*$H12*$K12*BH$8)+(BG12/12*4*$E12*$G12*$I12*$K12*BH$9)+(BG12/12*3*$F12*$G12*$I12*$K12*BH$9)</f>
        <v>0</v>
      </c>
      <c r="BI12" s="45"/>
      <c r="BJ12" s="44">
        <f>(BI12/12*5*$D12*$G12*$H12*$L12*BJ$8)+(BI12/12*4*$E12*$G12*$I12*$L12*BJ$9)+(BI12/12*3*$F12*$G12*$I12*$L12*BJ$9)</f>
        <v>0</v>
      </c>
      <c r="BK12" s="45"/>
      <c r="BL12" s="44">
        <f>(BK12/12*5*$D12*$G12*$H12*$K12*BL$8)+(BK12/12*4*$E12*$G12*$I12*$K12*BL$9)+(BK12/12*3*$F12*$G12*$I12*$K12*BL$9)</f>
        <v>0</v>
      </c>
      <c r="BM12" s="44">
        <v>335</v>
      </c>
      <c r="BN12" s="44">
        <f>(BM12/12*5*$D12*$G12*$H12*$K12*BN$8)+(BM12/12*4*$E12*$G12*$I12*$K12*BN$9)+(BM12/12*3*$F12*$G12*$I12*$K12*BN$10)</f>
        <v>4509287.6558333337</v>
      </c>
      <c r="BO12" s="45"/>
      <c r="BP12" s="44">
        <f>(BO12/12*5*$D12*$G12*$H12*$L12*BP$8)+(BO12/12*4*$E12*$G12*$I12*$L12*BP$9)+(BO12/12*3*$F12*$G12*$I12*$L12*BP$9)</f>
        <v>0</v>
      </c>
      <c r="BQ12" s="46"/>
      <c r="BR12" s="44">
        <f>(BQ12/12*5*$D12*$G12*$H12*$L12*BR$8)+(BQ12/12*4*$E12*$G12*$I12*$L12*BR$9)+(BQ12/12*3*$F12*$G12*$I12*$L12*BR$9)</f>
        <v>0</v>
      </c>
      <c r="BS12" s="45"/>
      <c r="BT12" s="44">
        <f>(BS12/12*5*$D12*$G12*$H12*$K12*BT$8)+(BS12/12*4*$E12*$G12*$I12*$K12*BT$9)+(BS12/12*3*$F12*$G12*$I12*$K12*BT$9)</f>
        <v>0</v>
      </c>
      <c r="BU12" s="45"/>
      <c r="BV12" s="44">
        <f>(BU12/12*5*$D12*$G12*$H12*$K12*BV$8)+(BU12/12*4*$E12*$G12*$I12*$K12*BV$9)+(BU12/12*3*$F12*$G12*$I12*$K12*BV$9)</f>
        <v>0</v>
      </c>
      <c r="BW12" s="45"/>
      <c r="BX12" s="44">
        <f>(BW12/12*5*$D12*$G12*$H12*$L12*BX$8)+(BW12/12*4*$E12*$G12*$I12*$L12*BX$9)+(BW12/12*3*$F12*$G12*$I12*$L12*BX$9)</f>
        <v>0</v>
      </c>
      <c r="BY12" s="46"/>
      <c r="BZ12" s="44">
        <f>(BY12/12*5*$D12*$G12*$H12*$L12*BZ$8)+(BY12/12*4*$E12*$G12*$I12*$L12*BZ$9)+(BY12/12*3*$F12*$G12*$I12*$L12*BZ$9)</f>
        <v>0</v>
      </c>
      <c r="CA12" s="45"/>
      <c r="CB12" s="44">
        <f>(CA12/12*5*$D12*$G12*$H12*$K12*CB$8)+(CA12/12*4*$E12*$G12*$I12*$K12*CB$9)+(CA12/12*3*$F12*$G12*$I12*$K12*CB$9)</f>
        <v>0</v>
      </c>
      <c r="CC12" s="45"/>
      <c r="CD12" s="44">
        <f>(CC12/12*5*$D12*$G12*$H12*$L12*CD$8)+(CC12/12*4*$E12*$G12*$I12*$L12*CD$9)+(CC12/12*3*$F12*$G12*$I12*$L12*CD$9)</f>
        <v>0</v>
      </c>
      <c r="CE12" s="45"/>
      <c r="CF12" s="44">
        <f>(CE12/12*5*$D12*$G12*$H12*$K12*CF$8)+(CE12/12*4*$E12*$G12*$I12*$K12*CF$9)+(CE12/12*3*$F12*$G12*$I12*$K12*CF$9)</f>
        <v>0</v>
      </c>
      <c r="CG12" s="45"/>
      <c r="CH12" s="44">
        <f>(CG12/12*5*$D12*$G12*$H12*$K12*CH$8)+(CG12/12*4*$E12*$G12*$I12*$K12*CH$9)+(CG12/12*3*$F12*$G12*$I12*$K12*CH$9)</f>
        <v>0</v>
      </c>
      <c r="CI12" s="46"/>
      <c r="CJ12" s="44">
        <f>(CI12/12*5*$D12*$G12*$H12*$K12*CJ$8)+(CI12/12*4*$E12*$G12*$I12*$K12*CJ$9)+(CI12/12*3*$F12*$G12*$I12*$K12*CJ$9)</f>
        <v>0</v>
      </c>
      <c r="CK12" s="45"/>
      <c r="CL12" s="44">
        <f>(CK12/12*5*$D12*$G12*$H12*$K12*CL$8)+(CK12/12*4*$E12*$G12*$I12*$K12*CL$9)+(CK12/12*3*$F12*$G12*$I12*$K12*CL$9)</f>
        <v>0</v>
      </c>
      <c r="CM12" s="44">
        <v>53</v>
      </c>
      <c r="CN12" s="44">
        <f>(CM12/12*5*$D12*$G12*$H12*$L12*CN$8)+(CM12/12*4*$E12*$G12*$I12*$L12*CN$9)+(CM12/12*3*$F12*$G12*$I12*$L12*CN$9)</f>
        <v>848665.63495000009</v>
      </c>
      <c r="CO12" s="44">
        <v>50</v>
      </c>
      <c r="CP12" s="44">
        <f>(CO12/12*5*$D12*$G12*$H12*$L12*CP$8)+(CO12/12*4*$E12*$G12*$I12*$L12*CP$9)+(CO12/12*3*$F12*$G12*$I12*$L12*CP$9)</f>
        <v>920414.19750000001</v>
      </c>
      <c r="CQ12" s="49">
        <v>20</v>
      </c>
      <c r="CR12" s="44">
        <f>(CQ12/12*5*$D12*$G12*$H12*$K12*CR$8)+(CQ12/12*4*$E12*$G12*$I12*$K12*CR$9)+(CQ12/12*3*$F12*$G12*$I12*$K12*CR$9)</f>
        <v>297389.6333333333</v>
      </c>
      <c r="CS12" s="44">
        <v>20</v>
      </c>
      <c r="CT12" s="44">
        <f>(CS12/12*5*$D12*$G12*$H12*$L12*CT$8)+(CS12/12*4*$E12*$G12*$I12*$L12*CT$9)+(CS12/12*3*$F12*$G12*$I12*$L12*CT$9)</f>
        <v>359838.89199999999</v>
      </c>
      <c r="CU12" s="45"/>
      <c r="CV12" s="44">
        <f>(CU12/12*5*$D12*$G12*$H12*$L12*CV$8)+(CU12/12*4*$E12*$G12*$I12*$L12*CV$9)+(CU12/12*3*$F12*$G12*$I12*$L12*CV$9)</f>
        <v>0</v>
      </c>
      <c r="CW12" s="44">
        <v>20</v>
      </c>
      <c r="CX12" s="44">
        <f>(CW12/12*5*$D12*$G12*$H12*$L12*CX$8)+(CW12/12*4*$E12*$G12*$I12*$L12*CX$9)+(CW12/12*3*$F12*$G12*$I12*$L12*CX$9)</f>
        <v>360506.09699999995</v>
      </c>
      <c r="CY12" s="44">
        <v>20</v>
      </c>
      <c r="CZ12" s="44">
        <f>(CY12/12*5*$D12*$G12*$H12*$L12*CZ$8)+(CY12/12*4*$E12*$G12*$I12*$L12*CZ$9)+(CY12/12*3*$F12*$G12*$I12*$L12*CZ$9)</f>
        <v>359838.89199999999</v>
      </c>
      <c r="DA12" s="45"/>
      <c r="DB12" s="44">
        <f>(DA12/12*5*$D12*$G12*$H12*$L12*DB$8)+(DA12/12*4*$E12*$G12*$I12*$L12*DB$9)+(DA12/12*3*$F12*$G12*$I12*$L12*DB$9)</f>
        <v>0</v>
      </c>
      <c r="DC12" s="45"/>
      <c r="DD12" s="44">
        <f>(DC12/12*5*$D12*$G12*$H12*$K12*DD$8)+(DC12/12*4*$E12*$G12*$I12*$K12*DD$9)+(DC12/12*3*$F12*$G12*$I12*$K12*DD$9)</f>
        <v>0</v>
      </c>
      <c r="DE12" s="45"/>
      <c r="DF12" s="44">
        <f>(DE12/12*5*$D12*$G12*$H12*$K12*DF$8)+(DE12/12*4*$E12*$G12*$I12*$K12*DF$9)+(DE12/12*3*$F12*$G12*$I12*$K12*DF$9)</f>
        <v>0</v>
      </c>
      <c r="DG12" s="45"/>
      <c r="DH12" s="44">
        <f>(DG12/12*5*$D12*$G12*$H12*$L12*DH$8)+(DG12/12*4*$E12*$G12*$I12*$L12*DH$9)+(DG12/12*3*$F12*$G12*$I12*$L12*DH$9)</f>
        <v>0</v>
      </c>
      <c r="DI12" s="44">
        <v>20</v>
      </c>
      <c r="DJ12" s="44">
        <f>(DI12/12*5*$D12*$G12*$H12*$L12*DJ$8)+(DI12/12*4*$E12*$G12*$I12*$L12*DJ$9)+(DI12/12*3*$F12*$G12*$I12*$L12*DJ$9)</f>
        <v>386980.86</v>
      </c>
      <c r="DK12" s="45"/>
      <c r="DL12" s="44">
        <f>(DK12/12*5*$D12*$G12*$H12*$M12*DL$8)+(DK12/12*4*$E12*$G12*$I12*$M12*DL$9)+(DK12/12*3*$F12*$G12*$I12*$M12*DL$9)</f>
        <v>0</v>
      </c>
      <c r="DM12" s="45"/>
      <c r="DN12" s="44">
        <f>(DM12/12*5*$D12*$G12*$H12*$L12*DN$8)+(DM12/12*4*$E12*$G12*$I12*$L12*DN$9)+(DM12/12*3*$F12*$G12*$I12*$L12*DN$9)</f>
        <v>0</v>
      </c>
      <c r="DO12" s="44"/>
      <c r="DP12" s="44">
        <f>(DO12*$D12*$G12*$H12*$L12*DP$8)</f>
        <v>0</v>
      </c>
      <c r="DQ12" s="44">
        <f>SUM(O12,Q12,S12,U12,W12,Y12,AA12,AC12,AE12,AG12,AI12,AK12,AM12,AO12,AQ12,AS12,AU12,AW12,AY12,BA12,BC12,BE12,BG12,BI12,BK12,BM12,BO12,BQ12,BS12,BU12,BW12,BY12,CA12,CC12,CE12,CG12,CI12,CK12,CM12,CO12,CQ12,CS12,CU12,CW12,CY12,DA12,DC12,DE12,DG12,DI12,DK12,DM12,DO12)</f>
        <v>1006</v>
      </c>
      <c r="DR12" s="44">
        <f>SUM(P12,R12,T12,V12,X12,Z12,AB12,AD12,AF12,AH12,AJ12,AL12,AN12,AP12,AR12,AT12,AV12,AX12,AZ12,BB12,BD12,BF12,BH12,BJ12,BL12,BN12,BP12,BR12,BT12,BV12,BX12,BZ12,CB12,CD12,CF12,CH12,CJ12,CL12,CN12,CP12,CR12,CT12,CV12,CX12,CZ12,DB12,DD12,DF12,DH12,DJ12,DL12,DN12,DP12)</f>
        <v>15698234.159416664</v>
      </c>
    </row>
    <row r="13" spans="1:122" ht="15.75" customHeight="1" x14ac:dyDescent="0.25">
      <c r="A13" s="100">
        <v>2</v>
      </c>
      <c r="B13" s="101"/>
      <c r="C13" s="102" t="s">
        <v>144</v>
      </c>
      <c r="D13" s="109">
        <f>D12</f>
        <v>19063</v>
      </c>
      <c r="E13" s="110"/>
      <c r="F13" s="110">
        <v>18715</v>
      </c>
      <c r="G13" s="104">
        <v>0.8</v>
      </c>
      <c r="H13" s="111">
        <v>1</v>
      </c>
      <c r="I13" s="111">
        <v>1</v>
      </c>
      <c r="J13" s="112"/>
      <c r="K13" s="109">
        <v>1.4</v>
      </c>
      <c r="L13" s="109">
        <v>1.68</v>
      </c>
      <c r="M13" s="109">
        <v>2.23</v>
      </c>
      <c r="N13" s="109">
        <v>2.57</v>
      </c>
      <c r="O13" s="108">
        <f t="shared" ref="O13:BZ13" si="2">SUM(O14:O26)</f>
        <v>2425</v>
      </c>
      <c r="P13" s="108">
        <f t="shared" si="2"/>
        <v>47884939.612766668</v>
      </c>
      <c r="Q13" s="108">
        <f t="shared" si="2"/>
        <v>0</v>
      </c>
      <c r="R13" s="108">
        <f t="shared" si="2"/>
        <v>0</v>
      </c>
      <c r="S13" s="108">
        <f t="shared" si="2"/>
        <v>0</v>
      </c>
      <c r="T13" s="108">
        <f t="shared" si="2"/>
        <v>0</v>
      </c>
      <c r="U13" s="108">
        <f t="shared" si="2"/>
        <v>0</v>
      </c>
      <c r="V13" s="108">
        <f t="shared" si="2"/>
        <v>0</v>
      </c>
      <c r="W13" s="108">
        <f t="shared" si="2"/>
        <v>23</v>
      </c>
      <c r="X13" s="108">
        <f t="shared" si="2"/>
        <v>675585.39067250001</v>
      </c>
      <c r="Y13" s="108">
        <f t="shared" si="2"/>
        <v>97</v>
      </c>
      <c r="Z13" s="108">
        <f t="shared" si="2"/>
        <v>2942431.3277333332</v>
      </c>
      <c r="AA13" s="108">
        <f t="shared" si="2"/>
        <v>0</v>
      </c>
      <c r="AB13" s="108">
        <f t="shared" si="2"/>
        <v>0</v>
      </c>
      <c r="AC13" s="108">
        <f t="shared" si="2"/>
        <v>0</v>
      </c>
      <c r="AD13" s="108">
        <f t="shared" si="2"/>
        <v>0</v>
      </c>
      <c r="AE13" s="108">
        <f t="shared" si="2"/>
        <v>5283</v>
      </c>
      <c r="AF13" s="108">
        <f t="shared" si="2"/>
        <v>163176770.6916666</v>
      </c>
      <c r="AG13" s="108">
        <f t="shared" si="2"/>
        <v>0</v>
      </c>
      <c r="AH13" s="108">
        <f t="shared" si="2"/>
        <v>0</v>
      </c>
      <c r="AI13" s="108">
        <f t="shared" si="2"/>
        <v>80</v>
      </c>
      <c r="AJ13" s="108">
        <f t="shared" si="2"/>
        <v>2714773.2630666667</v>
      </c>
      <c r="AK13" s="108">
        <f t="shared" si="2"/>
        <v>0</v>
      </c>
      <c r="AL13" s="108">
        <f t="shared" si="2"/>
        <v>0</v>
      </c>
      <c r="AM13" s="108">
        <f t="shared" si="2"/>
        <v>0</v>
      </c>
      <c r="AN13" s="108">
        <f t="shared" si="2"/>
        <v>0</v>
      </c>
      <c r="AO13" s="108">
        <f t="shared" si="2"/>
        <v>3</v>
      </c>
      <c r="AP13" s="108">
        <f t="shared" si="2"/>
        <v>90454.964319999985</v>
      </c>
      <c r="AQ13" s="108">
        <f t="shared" si="2"/>
        <v>0</v>
      </c>
      <c r="AR13" s="108">
        <f t="shared" si="2"/>
        <v>0</v>
      </c>
      <c r="AS13" s="108">
        <f t="shared" si="2"/>
        <v>3338</v>
      </c>
      <c r="AT13" s="108">
        <f t="shared" si="2"/>
        <v>103984119.501276</v>
      </c>
      <c r="AU13" s="108">
        <f t="shared" si="2"/>
        <v>10</v>
      </c>
      <c r="AV13" s="108">
        <f t="shared" si="2"/>
        <v>390056.81715000002</v>
      </c>
      <c r="AW13" s="108">
        <f t="shared" si="2"/>
        <v>0</v>
      </c>
      <c r="AX13" s="108">
        <f t="shared" si="2"/>
        <v>0</v>
      </c>
      <c r="AY13" s="108">
        <f t="shared" si="2"/>
        <v>0</v>
      </c>
      <c r="AZ13" s="108">
        <f t="shared" si="2"/>
        <v>0</v>
      </c>
      <c r="BA13" s="108">
        <f t="shared" si="2"/>
        <v>121</v>
      </c>
      <c r="BB13" s="108">
        <f t="shared" si="2"/>
        <v>3055915.3414999996</v>
      </c>
      <c r="BC13" s="108">
        <f t="shared" si="2"/>
        <v>3097</v>
      </c>
      <c r="BD13" s="108">
        <f t="shared" si="2"/>
        <v>80466959.465130001</v>
      </c>
      <c r="BE13" s="108">
        <f t="shared" si="2"/>
        <v>1668</v>
      </c>
      <c r="BF13" s="108">
        <f t="shared" si="2"/>
        <v>43260774.156454168</v>
      </c>
      <c r="BG13" s="108">
        <f t="shared" si="2"/>
        <v>2040</v>
      </c>
      <c r="BH13" s="108">
        <f t="shared" si="2"/>
        <v>52368931.285183333</v>
      </c>
      <c r="BI13" s="108">
        <f t="shared" si="2"/>
        <v>8375</v>
      </c>
      <c r="BJ13" s="108">
        <f t="shared" si="2"/>
        <v>175328186.41848999</v>
      </c>
      <c r="BK13" s="108">
        <f t="shared" si="2"/>
        <v>2589</v>
      </c>
      <c r="BL13" s="108">
        <f t="shared" si="2"/>
        <v>49049581.5502</v>
      </c>
      <c r="BM13" s="108">
        <f t="shared" si="2"/>
        <v>3598</v>
      </c>
      <c r="BN13" s="108">
        <f t="shared" si="2"/>
        <v>80429808.319069996</v>
      </c>
      <c r="BO13" s="108">
        <f t="shared" si="2"/>
        <v>0</v>
      </c>
      <c r="BP13" s="108">
        <f t="shared" si="2"/>
        <v>0</v>
      </c>
      <c r="BQ13" s="108">
        <f t="shared" si="2"/>
        <v>0</v>
      </c>
      <c r="BR13" s="108">
        <f t="shared" si="2"/>
        <v>0</v>
      </c>
      <c r="BS13" s="108">
        <f t="shared" si="2"/>
        <v>0</v>
      </c>
      <c r="BT13" s="108">
        <f t="shared" si="2"/>
        <v>0</v>
      </c>
      <c r="BU13" s="108">
        <f t="shared" si="2"/>
        <v>33</v>
      </c>
      <c r="BV13" s="108">
        <f t="shared" si="2"/>
        <v>454813.49368000001</v>
      </c>
      <c r="BW13" s="108">
        <f t="shared" si="2"/>
        <v>0</v>
      </c>
      <c r="BX13" s="108">
        <f t="shared" si="2"/>
        <v>0</v>
      </c>
      <c r="BY13" s="108">
        <f t="shared" si="2"/>
        <v>0</v>
      </c>
      <c r="BZ13" s="108">
        <f t="shared" si="2"/>
        <v>0</v>
      </c>
      <c r="CA13" s="108">
        <f t="shared" ref="CA13:DR13" si="3">SUM(CA14:CA26)</f>
        <v>0</v>
      </c>
      <c r="CB13" s="108">
        <f t="shared" si="3"/>
        <v>0</v>
      </c>
      <c r="CC13" s="108">
        <f t="shared" si="3"/>
        <v>0</v>
      </c>
      <c r="CD13" s="108">
        <f t="shared" si="3"/>
        <v>0</v>
      </c>
      <c r="CE13" s="108">
        <f t="shared" si="3"/>
        <v>304</v>
      </c>
      <c r="CF13" s="108">
        <f t="shared" si="3"/>
        <v>7773204.2850466669</v>
      </c>
      <c r="CG13" s="108">
        <f t="shared" si="3"/>
        <v>480</v>
      </c>
      <c r="CH13" s="108">
        <f t="shared" si="3"/>
        <v>7186529.4446400004</v>
      </c>
      <c r="CI13" s="108">
        <f t="shared" si="3"/>
        <v>197</v>
      </c>
      <c r="CJ13" s="108">
        <f t="shared" si="3"/>
        <v>2306015.5366733335</v>
      </c>
      <c r="CK13" s="108">
        <f t="shared" si="3"/>
        <v>512</v>
      </c>
      <c r="CL13" s="108">
        <f t="shared" si="3"/>
        <v>9794117.0182333328</v>
      </c>
      <c r="CM13" s="108">
        <f t="shared" si="3"/>
        <v>1914</v>
      </c>
      <c r="CN13" s="108">
        <f t="shared" si="3"/>
        <v>42586041.561790988</v>
      </c>
      <c r="CO13" s="108">
        <f t="shared" si="3"/>
        <v>1145</v>
      </c>
      <c r="CP13" s="108">
        <f t="shared" si="3"/>
        <v>30226034.080220997</v>
      </c>
      <c r="CQ13" s="108">
        <f t="shared" si="3"/>
        <v>528</v>
      </c>
      <c r="CR13" s="108">
        <f t="shared" si="3"/>
        <v>10592721.349699998</v>
      </c>
      <c r="CS13" s="108">
        <f t="shared" si="3"/>
        <v>1116</v>
      </c>
      <c r="CT13" s="108">
        <f t="shared" si="3"/>
        <v>34011972.071839996</v>
      </c>
      <c r="CU13" s="108">
        <f t="shared" si="3"/>
        <v>100</v>
      </c>
      <c r="CV13" s="108">
        <f t="shared" si="3"/>
        <v>2377808.096748</v>
      </c>
      <c r="CW13" s="108">
        <f t="shared" si="3"/>
        <v>925</v>
      </c>
      <c r="CX13" s="108">
        <f t="shared" si="3"/>
        <v>21258323.527896002</v>
      </c>
      <c r="CY13" s="108">
        <f t="shared" si="3"/>
        <v>782</v>
      </c>
      <c r="CZ13" s="108">
        <f t="shared" si="3"/>
        <v>22980031.320904002</v>
      </c>
      <c r="DA13" s="108">
        <f t="shared" si="3"/>
        <v>1044</v>
      </c>
      <c r="DB13" s="108">
        <f t="shared" si="3"/>
        <v>27212442.225948002</v>
      </c>
      <c r="DC13" s="108">
        <f t="shared" si="3"/>
        <v>1065</v>
      </c>
      <c r="DD13" s="108">
        <f t="shared" si="3"/>
        <v>21540525.921599999</v>
      </c>
      <c r="DE13" s="108">
        <f t="shared" si="3"/>
        <v>675</v>
      </c>
      <c r="DF13" s="108">
        <f t="shared" si="3"/>
        <v>15889409.020846663</v>
      </c>
      <c r="DG13" s="108">
        <f t="shared" si="3"/>
        <v>37</v>
      </c>
      <c r="DH13" s="108">
        <f t="shared" si="3"/>
        <v>1266396.0056999999</v>
      </c>
      <c r="DI13" s="108">
        <f t="shared" si="3"/>
        <v>474</v>
      </c>
      <c r="DJ13" s="108">
        <f t="shared" si="3"/>
        <v>11508423.795539999</v>
      </c>
      <c r="DK13" s="108">
        <f t="shared" si="3"/>
        <v>109</v>
      </c>
      <c r="DL13" s="108">
        <f t="shared" si="3"/>
        <v>4810999.5525750006</v>
      </c>
      <c r="DM13" s="108">
        <f t="shared" si="3"/>
        <v>285</v>
      </c>
      <c r="DN13" s="108">
        <f t="shared" si="3"/>
        <v>11235093.736922501</v>
      </c>
      <c r="DO13" s="108">
        <f t="shared" si="3"/>
        <v>0</v>
      </c>
      <c r="DP13" s="108">
        <f t="shared" si="3"/>
        <v>0</v>
      </c>
      <c r="DQ13" s="108">
        <f t="shared" si="3"/>
        <v>44472</v>
      </c>
      <c r="DR13" s="108">
        <f t="shared" si="3"/>
        <v>1090830190.1511848</v>
      </c>
    </row>
    <row r="14" spans="1:122" ht="36" customHeight="1" x14ac:dyDescent="0.25">
      <c r="A14" s="51"/>
      <c r="B14" s="52">
        <v>2</v>
      </c>
      <c r="C14" s="38" t="s">
        <v>145</v>
      </c>
      <c r="D14" s="39">
        <f>D13</f>
        <v>19063</v>
      </c>
      <c r="E14" s="40">
        <v>18530</v>
      </c>
      <c r="F14" s="40">
        <v>18715</v>
      </c>
      <c r="G14" s="53">
        <v>0.93</v>
      </c>
      <c r="H14" s="42">
        <v>1</v>
      </c>
      <c r="I14" s="42">
        <v>1</v>
      </c>
      <c r="J14" s="43"/>
      <c r="K14" s="39">
        <v>1.4</v>
      </c>
      <c r="L14" s="39">
        <v>1.68</v>
      </c>
      <c r="M14" s="39">
        <v>2.23</v>
      </c>
      <c r="N14" s="39">
        <v>2.57</v>
      </c>
      <c r="O14" s="44">
        <v>461</v>
      </c>
      <c r="P14" s="44">
        <f t="shared" ref="P14:P26" si="4">(O14/12*5*$D14*$G14*$H14*$K14*P$8)+(O14/12*4*$E14*$G14*$I14*$K14*P$9)+(O14/12*3*$F14*$G14*$I14*$K14*P$9)</f>
        <v>11982414.353525</v>
      </c>
      <c r="Q14" s="44">
        <v>0</v>
      </c>
      <c r="R14" s="44">
        <f t="shared" ref="R14:R26" si="5">(Q14/12*5*$D14*$G14*$H14*$K14*R$8)+(Q14/12*4*$E14*$G14*$I14*$K14*R$9)+(Q14/12*3*$F14*$G14*$I14*$K14*R$9)</f>
        <v>0</v>
      </c>
      <c r="S14" s="44"/>
      <c r="T14" s="44">
        <f>(S14/12*5*$D14*$G14*$H14*$K14*T$8)+(S14/12*4*$E14*$G14*$I14*$K14*T$9)+(S14/12*3*$F14*$G14*$I14*$K14*T$9)</f>
        <v>0</v>
      </c>
      <c r="U14" s="44"/>
      <c r="V14" s="44">
        <f t="shared" ref="V14:V26" si="6">(U14/12*5*$D14*$G14*$H14*$K14*V$8)+(U14/12*4*$E14*$G14*$I14*$K14*V$9)+(U14/12*3*$F14*$G14*$I14*$K14*V$9)</f>
        <v>0</v>
      </c>
      <c r="W14" s="44">
        <v>0</v>
      </c>
      <c r="X14" s="44">
        <f t="shared" ref="X14:X26" si="7">(W14/12*5*$D14*$G14*$H14*$K14*X$8)+(W14/12*4*$E14*$G14*$I14*$K14*X$9)+(W14/12*3*$F14*$G14*$I14*$K14*X$9)</f>
        <v>0</v>
      </c>
      <c r="Y14" s="44"/>
      <c r="Z14" s="44">
        <f t="shared" ref="Z14:Z26" si="8">(Y14/12*5*$D14*$G14*$H14*$K14*Z$8)+(Y14/12*4*$E14*$G14*$I14*$K14*Z$9)+(Y14/12*3*$F14*$G14*$I14*$K14*Z$9)</f>
        <v>0</v>
      </c>
      <c r="AA14" s="44"/>
      <c r="AB14" s="44">
        <f t="shared" ref="AB14:AB26" si="9">(AA14/12*5*$D14*$G14*$H14*$K14*AB$8)+(AA14/12*4*$E14*$G14*$I14*$K14*AB$9)+(AA14/12*3*$F14*$G14*$I14*$K14*AB$9)</f>
        <v>0</v>
      </c>
      <c r="AC14" s="44"/>
      <c r="AD14" s="44">
        <f t="shared" ref="AD14:AD26" si="10">(AC14/12*5*$D14*$G14*$H14*$K14*AD$8)+(AC14/12*4*$E14*$G14*$I14*$K14*AD$9)+(AC14/12*3*$F14*$G14*$I14*$K14*AD$9)</f>
        <v>0</v>
      </c>
      <c r="AE14" s="44">
        <v>1676</v>
      </c>
      <c r="AF14" s="44">
        <f t="shared" ref="AF14:AF26" si="11">(AE14/12*5*$D14*$G14*$H14*$K14*AF$8)+(AE14/12*4*$E14*$G14*$I14*$K14*AF$9)+(AE14/12*3*$F14*$G14*$I14*$K14*AF$9)</f>
        <v>51276025.849999994</v>
      </c>
      <c r="AG14" s="44">
        <v>0</v>
      </c>
      <c r="AH14" s="44">
        <f t="shared" ref="AH14:AH26" si="12">(AG14/12*5*$D14*$G14*$H14*$K14*AH$8)+(AG14/12*4*$E14*$G14*$I14*$K14*AH$9)+(AG14/12*3*$F14*$G14*$I14*$K14*AH$9)</f>
        <v>0</v>
      </c>
      <c r="AI14" s="44"/>
      <c r="AJ14" s="44">
        <f t="shared" ref="AJ14:AJ26" si="13">(AI14/12*5*$D14*$G14*$H14*$K14*AJ$8)+(AI14/12*4*$E14*$G14*$I14*$K14*AJ$9)+(AI14/12*3*$F14*$G14*$I14*$K14*AJ$9)</f>
        <v>0</v>
      </c>
      <c r="AK14" s="44"/>
      <c r="AL14" s="44">
        <f t="shared" ref="AL14:AL26" si="14">(AK14/12*5*$D14*$G14*$H14*$K14*AL$8)+(AK14/12*4*$E14*$G14*$I14*$K14*AL$9)+(AK14/12*3*$F14*$G14*$I14*$K14*AL$9)</f>
        <v>0</v>
      </c>
      <c r="AM14" s="47">
        <v>0</v>
      </c>
      <c r="AN14" s="44">
        <f t="shared" ref="AN14:AN26" si="15">(AM14/12*5*$D14*$G14*$H14*$K14*AN$8)+(AM14/12*4*$E14*$G14*$I14*$K14*AN$9)+(AM14/12*3*$F14*$G14*$I14*$K14*AN$9)</f>
        <v>0</v>
      </c>
      <c r="AO14" s="48">
        <v>0</v>
      </c>
      <c r="AP14" s="44">
        <f t="shared" ref="AP14:AP26" si="16">(AO14/12*5*$D14*$G14*$H14*$L14*AP$8)+(AO14/12*4*$E14*$G14*$I14*$L14*AP$9)+(AO14/12*3*$F14*$G14*$I14*$L14*AP$9)</f>
        <v>0</v>
      </c>
      <c r="AQ14" s="44"/>
      <c r="AR14" s="44">
        <f t="shared" ref="AR14:AR26" si="17">(AQ14/12*5*$D14*$G14*$H14*$L14*AR$8)+(AQ14/12*4*$E14*$G14*$I14*$L14*AR$9)+(AQ14/12*3*$F14*$G14*$I14*$L14*AR$9)</f>
        <v>0</v>
      </c>
      <c r="AS14" s="44">
        <v>1454</v>
      </c>
      <c r="AT14" s="44">
        <f t="shared" ref="AT14:AT26" si="18">(AS14/12*5*$D14*$G14*$H14*$L14*AT$8)+(AS14/12*4*$E14*$G14*$I14*$L14*AT$9)+(AS14/12*3*$F14*$G14*$I14*$L14*AT$10)</f>
        <v>43683932.804568</v>
      </c>
      <c r="AU14" s="44"/>
      <c r="AV14" s="44">
        <f t="shared" ref="AV14:AV26" si="19">(AU14/12*5*$D14*$G14*$H14*$L14*AV$8)+(AU14/12*4*$E14*$G14*$I14*$L14*AV$9)+(AU14/12*3*$F14*$G14*$I14*$L14*AV$9)</f>
        <v>0</v>
      </c>
      <c r="AW14" s="44"/>
      <c r="AX14" s="44">
        <f t="shared" ref="AX14:AX26" si="20">(AW14/12*5*$D14*$G14*$H14*$K14*AX$8)+(AW14/12*4*$E14*$G14*$I14*$K14*AX$9)+(AW14/12*3*$F14*$G14*$I14*$K14*AX$9)</f>
        <v>0</v>
      </c>
      <c r="AY14" s="44"/>
      <c r="AZ14" s="44">
        <f t="shared" ref="AZ14:AZ26" si="21">(AY14/12*5*$D14*$G14*$H14*$K14*AZ$8)+(AY14/12*4*$E14*$G14*$I14*$K14*AZ$9)+(AY14/12*3*$F14*$G14*$I14*$K14*AZ$9)</f>
        <v>0</v>
      </c>
      <c r="BA14" s="44">
        <v>5</v>
      </c>
      <c r="BB14" s="44">
        <f t="shared" ref="BB14:BB26" si="22">(BA14/12*5*$D14*$G14*$H14*$L14*BB$8)+(BA14/12*4*$E14*$G14*$I14*$L14*BB$9)+(BA14/12*3*$F14*$G14*$I14*$L14*BB$9)</f>
        <v>146118.31710000001</v>
      </c>
      <c r="BC14" s="44">
        <v>1300</v>
      </c>
      <c r="BD14" s="44">
        <f t="shared" ref="BD14:BD26" si="23">(BC14/12*5*$D14*$G14*$H14*$K14*BD$8)+(BC14/12*4*$E14*$G14*$I14*$K14*BD$9)+(BC14/12*3*$F14*$G14*$I14*$K14*BD$9)</f>
        <v>32547634.483000003</v>
      </c>
      <c r="BE14" s="44">
        <v>200</v>
      </c>
      <c r="BF14" s="44">
        <f t="shared" ref="BF14:BF26" si="24">(BE14/12*5*$D14*$G14*$H14*$K14*BF$8)+(BE14/12*4*$E14*$G14*$I14*$K14*BF$9)+(BE14/12*3*$F14*$G14*$I14*$K14*BF$9)</f>
        <v>4914045.6155000003</v>
      </c>
      <c r="BG14" s="44">
        <v>520</v>
      </c>
      <c r="BH14" s="44">
        <f t="shared" ref="BH14:BH26" si="25">(BG14/12*5*$D14*$G14*$H14*$K14*BH$8)+(BG14/12*4*$E14*$G14*$I14*$K14*BH$9)+(BG14/12*3*$F14*$G14*$I14*$K14*BH$9)</f>
        <v>12776518.600300001</v>
      </c>
      <c r="BI14" s="44">
        <v>2651</v>
      </c>
      <c r="BJ14" s="44">
        <f t="shared" ref="BJ14:BJ26" si="26">(BI14/12*5*$D14*$G14*$H14*$L14*BJ$8)+(BI14/12*4*$E14*$G14*$I14*$L14*BJ$9)+(BI14/12*3*$F14*$G14*$I14*$L14*BJ$9)</f>
        <v>70404103.569030002</v>
      </c>
      <c r="BK14" s="44">
        <v>420</v>
      </c>
      <c r="BL14" s="44">
        <f t="shared" ref="BL14:BL26" si="27">(BK14/12*5*$D14*$G14*$H14*$K14*BL$8)+(BK14/12*4*$E14*$G14*$I14*$K14*BL$9)+(BK14/12*3*$F14*$G14*$I14*$K14*BL$9)</f>
        <v>10990572.827849999</v>
      </c>
      <c r="BM14" s="44">
        <v>743</v>
      </c>
      <c r="BN14" s="44">
        <f t="shared" ref="BN14:BN26" si="28">(BM14/12*5*$D14*$G14*$H14*$K14*BN$8)+(BM14/12*4*$E14*$G14*$I14*$K14*BN$9)+(BM14/12*3*$F14*$G14*$I14*$K14*BN$10)</f>
        <v>18602224.939130001</v>
      </c>
      <c r="BO14" s="54"/>
      <c r="BP14" s="44">
        <f t="shared" ref="BP14:BP26" si="29">(BO14/12*5*$D14*$G14*$H14*$L14*BP$8)+(BO14/12*4*$E14*$G14*$I14*$L14*BP$9)+(BO14/12*3*$F14*$G14*$I14*$L14*BP$9)</f>
        <v>0</v>
      </c>
      <c r="BQ14" s="44"/>
      <c r="BR14" s="44">
        <f t="shared" ref="BR14:BR26" si="30">(BQ14/12*5*$D14*$G14*$H14*$L14*BR$8)+(BQ14/12*4*$E14*$G14*$I14*$L14*BR$9)+(BQ14/12*3*$F14*$G14*$I14*$L14*BR$9)</f>
        <v>0</v>
      </c>
      <c r="BS14" s="44"/>
      <c r="BT14" s="44">
        <f t="shared" ref="BT14:BT26" si="31">(BS14/12*5*$D14*$G14*$H14*$K14*BT$8)+(BS14/12*4*$E14*$G14*$I14*$K14*BT$9)+(BS14/12*3*$F14*$G14*$I14*$K14*BT$9)</f>
        <v>0</v>
      </c>
      <c r="BU14" s="44"/>
      <c r="BV14" s="44">
        <f t="shared" ref="BV14:BV26" si="32">(BU14/12*5*$D14*$G14*$H14*$K14*BV$8)+(BU14/12*4*$E14*$G14*$I14*$K14*BV$9)+(BU14/12*3*$F14*$G14*$I14*$K14*BV$9)</f>
        <v>0</v>
      </c>
      <c r="BW14" s="44"/>
      <c r="BX14" s="44">
        <f t="shared" ref="BX14:BX26" si="33">(BW14/12*5*$D14*$G14*$H14*$L14*BX$8)+(BW14/12*4*$E14*$G14*$I14*$L14*BX$9)+(BW14/12*3*$F14*$G14*$I14*$L14*BX$9)</f>
        <v>0</v>
      </c>
      <c r="BY14" s="44"/>
      <c r="BZ14" s="44">
        <f t="shared" ref="BZ14:BZ26" si="34">(BY14/12*5*$D14*$G14*$H14*$L14*BZ$8)+(BY14/12*4*$E14*$G14*$I14*$L14*BZ$9)+(BY14/12*3*$F14*$G14*$I14*$L14*BZ$9)</f>
        <v>0</v>
      </c>
      <c r="CA14" s="44"/>
      <c r="CB14" s="44">
        <f t="shared" ref="CB14:CB26" si="35">(CA14/12*5*$D14*$G14*$H14*$K14*CB$8)+(CA14/12*4*$E14*$G14*$I14*$K14*CB$9)+(CA14/12*3*$F14*$G14*$I14*$K14*CB$9)</f>
        <v>0</v>
      </c>
      <c r="CC14" s="44"/>
      <c r="CD14" s="44">
        <f t="shared" ref="CD14:CD26" si="36">(CC14/12*5*$D14*$G14*$H14*$L14*CD$8)+(CC14/12*4*$E14*$G14*$I14*$L14*CD$9)+(CC14/12*3*$F14*$G14*$I14*$L14*CD$9)</f>
        <v>0</v>
      </c>
      <c r="CE14" s="44"/>
      <c r="CF14" s="44">
        <f t="shared" ref="CF14:CF26" si="37">(CE14/12*5*$D14*$G14*$H14*$K14*CF$8)+(CE14/12*4*$E14*$G14*$I14*$K14*CF$9)+(CE14/12*3*$F14*$G14*$I14*$K14*CF$9)</f>
        <v>0</v>
      </c>
      <c r="CG14" s="44">
        <v>240</v>
      </c>
      <c r="CH14" s="44">
        <f t="shared" ref="CH14:CH26" si="38">(CG14/12*5*$D14*$G14*$H14*$K14*CH$8)+(CG14/12*4*$E14*$G14*$I14*$K14*CH$9)+(CG14/12*3*$F14*$G14*$I14*$K14*CH$9)</f>
        <v>4429073.8127999995</v>
      </c>
      <c r="CI14" s="44">
        <v>65</v>
      </c>
      <c r="CJ14" s="44">
        <f t="shared" ref="CJ14:CJ26" si="39">(CI14/12*5*$D14*$G14*$H14*$K14*CJ$8)+(CI14/12*4*$E14*$G14*$I14*$K14*CJ$9)+(CI14/12*3*$F14*$G14*$I14*$K14*CJ$9)</f>
        <v>1199540.8243</v>
      </c>
      <c r="CK14" s="44">
        <v>143</v>
      </c>
      <c r="CL14" s="44">
        <f t="shared" ref="CL14:CL26" si="40">(CK14/12*5*$D14*$G14*$H14*$K14*CL$8)+(CK14/12*4*$E14*$G14*$I14*$K14*CL$9)+(CK14/12*3*$F14*$G14*$I14*$K14*CL$9)</f>
        <v>3482486.55755</v>
      </c>
      <c r="CM14" s="44">
        <v>506</v>
      </c>
      <c r="CN14" s="44">
        <f t="shared" ref="CN14:CN26" si="41">(CM14/12*5*$D14*$G14*$H14*$L14*CN$8)+(CM14/12*4*$E14*$G14*$I14*$L14*CN$9)+(CM14/12*3*$F14*$G14*$I14*$L14*CN$9)</f>
        <v>15070380.169614</v>
      </c>
      <c r="CO14" s="44">
        <v>229</v>
      </c>
      <c r="CP14" s="44">
        <f t="shared" ref="CP14:CP26" si="42">(CO14/12*5*$D14*$G14*$H14*$L14*CP$8)+(CO14/12*4*$E14*$G14*$I14*$L14*CP$9)+(CO14/12*3*$F14*$G14*$I14*$L14*CP$9)</f>
        <v>7840824.4656629991</v>
      </c>
      <c r="CQ14" s="49">
        <v>132</v>
      </c>
      <c r="CR14" s="44">
        <f t="shared" ref="CR14:CR26" si="43">(CQ14/12*5*$D14*$G14*$H14*$K14*CR$8)+(CQ14/12*4*$E14*$G14*$I14*$K14*CR$9)+(CQ14/12*3*$F14*$G14*$I14*$K14*CR$9)</f>
        <v>3650755.1387999998</v>
      </c>
      <c r="CS14" s="44">
        <v>445</v>
      </c>
      <c r="CT14" s="44">
        <f t="shared" ref="CT14:CT26" si="44">(CS14/12*5*$D14*$G14*$H14*$L14*CT$8)+(CS14/12*4*$E14*$G14*$I14*$L14*CT$9)+(CS14/12*3*$F14*$G14*$I14*$L14*CT$9)</f>
        <v>14891932.545419998</v>
      </c>
      <c r="CU14" s="44">
        <v>35</v>
      </c>
      <c r="CV14" s="44">
        <f t="shared" ref="CV14:CV26" si="45">(CU14/12*5*$D14*$G14*$H14*$L14*CV$8)+(CU14/12*4*$E14*$G14*$I14*$L14*CV$9)+(CU14/12*3*$F14*$G14*$I14*$L14*CV$9)</f>
        <v>1018122.25137</v>
      </c>
      <c r="CW14" s="44">
        <v>260</v>
      </c>
      <c r="CX14" s="44">
        <f t="shared" ref="CX14:CX26" si="46">(CW14/12*5*$D14*$G14*$H14*$L14*CX$8)+(CW14/12*4*$E14*$G14*$I14*$L14*CX$9)+(CW14/12*3*$F14*$G14*$I14*$L14*CX$9)</f>
        <v>8717037.4254599996</v>
      </c>
      <c r="CY14" s="44">
        <v>265</v>
      </c>
      <c r="CZ14" s="44">
        <f t="shared" ref="CZ14:CZ26" si="47">(CY14/12*5*$D14*$G14*$H14*$L14*CZ$8)+(CY14/12*4*$E14*$G14*$I14*$L14*CZ$9)+(CY14/12*3*$F14*$G14*$I14*$L14*CZ$9)</f>
        <v>8868229.4933400005</v>
      </c>
      <c r="DA14" s="44">
        <v>248</v>
      </c>
      <c r="DB14" s="44">
        <f t="shared" ref="DB14:DB26" si="48">(DA14/12*5*$D14*$G14*$H14*$L14*DB$8)+(DA14/12*4*$E14*$G14*$I14*$L14*DB$9)+(DA14/12*3*$F14*$G14*$I14*$L14*DB$9)</f>
        <v>8314712.6212080009</v>
      </c>
      <c r="DC14" s="44">
        <v>290</v>
      </c>
      <c r="DD14" s="44">
        <f t="shared" ref="DD14:DD26" si="49">(DC14/12*5*$D14*$G14*$H14*$K14*DD$8)+(DC14/12*4*$E14*$G14*$I14*$K14*DD$9)+(DC14/12*3*$F14*$G14*$I14*$K14*DD$9)</f>
        <v>8020598.4109999994</v>
      </c>
      <c r="DE14" s="44">
        <v>147</v>
      </c>
      <c r="DF14" s="44">
        <f t="shared" ref="DF14:DF26" si="50">(DE14/12*5*$D14*$G14*$H14*$K14*DF$8)+(DE14/12*4*$E14*$G14*$I14*$K14*DF$9)+(DE14/12*3*$F14*$G14*$I14*$K14*DF$9)</f>
        <v>4186726.3650449999</v>
      </c>
      <c r="DG14" s="44">
        <v>16</v>
      </c>
      <c r="DH14" s="44">
        <f t="shared" ref="DH14:DH26" si="51">(DG14/12*5*$D14*$G14*$H14*$L14*DH$8)+(DG14/12*4*$E14*$G14*$I14*$L14*DH$9)+(DG14/12*3*$F14*$G14*$I14*$L14*DH$9)</f>
        <v>593697.93839999998</v>
      </c>
      <c r="DI14" s="44">
        <v>131</v>
      </c>
      <c r="DJ14" s="44">
        <f t="shared" ref="DJ14:DJ26" si="52">(DI14/12*5*$D14*$G14*$H14*$L14*DJ$8)+(DI14/12*4*$E14*$G14*$I14*$L14*DJ$9)+(DI14/12*3*$F14*$G14*$I14*$L14*DJ$9)</f>
        <v>4714587.8173799999</v>
      </c>
      <c r="DK14" s="44">
        <v>42</v>
      </c>
      <c r="DL14" s="44">
        <f t="shared" ref="DL14:DL26" si="53">(DK14/12*5*$D14*$G14*$H14*$M14*DL$8)+(DK14/12*4*$E14*$G14*$I14*$M14*DL$9)+(DK14/12*3*$F14*$G14*$I14*$M14*DL$9)</f>
        <v>2068666.2541125002</v>
      </c>
      <c r="DM14" s="44">
        <v>105</v>
      </c>
      <c r="DN14" s="44">
        <f>(DM14/12*5*$D14*$G14*$H14*$N14*DN$8)+(DM14/12*4*$E14*$G14*$I14*$N14*DN$9)+(DM14/12*3*$F14*$G14*$I14*$N14*DN$9)</f>
        <v>5590068.8036812497</v>
      </c>
      <c r="DO14" s="44"/>
      <c r="DP14" s="44">
        <f t="shared" ref="DP14:DP75" si="54">(DO14*$D14*$G14*$H14*$L14*DP$8)</f>
        <v>0</v>
      </c>
      <c r="DQ14" s="44">
        <f>SUM(O14,Q14,S14,U14,W14,Y14,AA14,AC14,AE14,AG14,AI14,AK14,AM14,AO14,AQ14,AS14,AU14,AW14,AY14,BA14,BC14,BE14,BG14,BI14,BK14,BM14,BO14,BQ14,BS14,BU14,BW14,BY14,CA14,CC14,CE14,CG14,CI14,CK14,CM14,CO14,CQ14,CS14,CU14,CW14,CY14,DA14,DC14,DE14,DG14,DI14,DK14,DM14,DO14)</f>
        <v>12729</v>
      </c>
      <c r="DR14" s="44">
        <f t="shared" ref="DR14:DR26" si="55">SUM(P14,R14,T14,V14,X14,Z14,AB14,AD14,AF14,AH14,AJ14,AL14,AN14,AP14,AR14,AT14,AV14,AX14,AZ14,BB14,BD14,BF14,BH14,BJ14,BL14,BN14,BP14,BR14,BT14,BV14,BX14,BZ14,CB14,CD14,CF14,CH14,CJ14,CL14,CN14,CP14,CR14,CT14,CV14,CX14,CZ14,DB14,DD14,DF14,DH14,DJ14,DL14,DN14,DP14)</f>
        <v>359981032.2551468</v>
      </c>
    </row>
    <row r="15" spans="1:122" ht="38.25" customHeight="1" x14ac:dyDescent="0.25">
      <c r="A15" s="51"/>
      <c r="B15" s="52">
        <v>3</v>
      </c>
      <c r="C15" s="38" t="s">
        <v>146</v>
      </c>
      <c r="D15" s="39">
        <f t="shared" ref="D15:D78" si="56">D14</f>
        <v>19063</v>
      </c>
      <c r="E15" s="40">
        <v>18530</v>
      </c>
      <c r="F15" s="40">
        <v>18715</v>
      </c>
      <c r="G15" s="55">
        <v>0.28000000000000003</v>
      </c>
      <c r="H15" s="42">
        <v>1</v>
      </c>
      <c r="I15" s="42">
        <v>1</v>
      </c>
      <c r="J15" s="43"/>
      <c r="K15" s="39">
        <v>1.4</v>
      </c>
      <c r="L15" s="39">
        <v>1.68</v>
      </c>
      <c r="M15" s="39">
        <v>2.23</v>
      </c>
      <c r="N15" s="39">
        <v>2.57</v>
      </c>
      <c r="O15" s="44">
        <v>627</v>
      </c>
      <c r="P15" s="44">
        <f t="shared" si="4"/>
        <v>4906660.7513000006</v>
      </c>
      <c r="Q15" s="44">
        <v>0</v>
      </c>
      <c r="R15" s="44">
        <f t="shared" si="5"/>
        <v>0</v>
      </c>
      <c r="S15" s="44">
        <v>0</v>
      </c>
      <c r="T15" s="44">
        <f t="shared" ref="T15:T26" si="57">(S15/12*5*$D15*$G15*$H15*$K15*T$8)+(S15/12*4*$E15*$G15*$I15*$K15*T$9)+(S15/12*3*$F15*$G15*$I15*$K15*T$9)</f>
        <v>0</v>
      </c>
      <c r="U15" s="44"/>
      <c r="V15" s="44">
        <f t="shared" si="6"/>
        <v>0</v>
      </c>
      <c r="W15" s="44">
        <v>0</v>
      </c>
      <c r="X15" s="44">
        <f t="shared" si="7"/>
        <v>0</v>
      </c>
      <c r="Y15" s="44">
        <v>1</v>
      </c>
      <c r="Z15" s="44">
        <f t="shared" si="8"/>
        <v>7825.6152333333339</v>
      </c>
      <c r="AA15" s="44">
        <v>0</v>
      </c>
      <c r="AB15" s="44">
        <f t="shared" si="9"/>
        <v>0</v>
      </c>
      <c r="AC15" s="44">
        <v>0</v>
      </c>
      <c r="AD15" s="44">
        <f t="shared" si="10"/>
        <v>0</v>
      </c>
      <c r="AE15" s="44">
        <v>93</v>
      </c>
      <c r="AF15" s="44">
        <f t="shared" si="11"/>
        <v>856640.05</v>
      </c>
      <c r="AG15" s="44">
        <v>0</v>
      </c>
      <c r="AH15" s="44">
        <f t="shared" si="12"/>
        <v>0</v>
      </c>
      <c r="AI15" s="44">
        <v>8</v>
      </c>
      <c r="AJ15" s="44">
        <f t="shared" si="13"/>
        <v>53305.505866666674</v>
      </c>
      <c r="AK15" s="44"/>
      <c r="AL15" s="44">
        <f t="shared" si="14"/>
        <v>0</v>
      </c>
      <c r="AM15" s="47">
        <v>0</v>
      </c>
      <c r="AN15" s="44">
        <f t="shared" si="15"/>
        <v>0</v>
      </c>
      <c r="AO15" s="48">
        <v>0</v>
      </c>
      <c r="AP15" s="44">
        <f t="shared" si="16"/>
        <v>0</v>
      </c>
      <c r="AQ15" s="44">
        <v>0</v>
      </c>
      <c r="AR15" s="44">
        <f t="shared" si="17"/>
        <v>0</v>
      </c>
      <c r="AS15" s="44">
        <v>0</v>
      </c>
      <c r="AT15" s="44">
        <f t="shared" si="18"/>
        <v>0</v>
      </c>
      <c r="AU15" s="44">
        <v>0</v>
      </c>
      <c r="AV15" s="44">
        <f t="shared" si="19"/>
        <v>0</v>
      </c>
      <c r="AW15" s="44"/>
      <c r="AX15" s="44">
        <f t="shared" si="20"/>
        <v>0</v>
      </c>
      <c r="AY15" s="44"/>
      <c r="AZ15" s="44">
        <f t="shared" si="21"/>
        <v>0</v>
      </c>
      <c r="BA15" s="44">
        <v>3</v>
      </c>
      <c r="BB15" s="44">
        <f t="shared" si="22"/>
        <v>26395.566960000004</v>
      </c>
      <c r="BC15" s="44"/>
      <c r="BD15" s="44">
        <f t="shared" si="23"/>
        <v>0</v>
      </c>
      <c r="BE15" s="44"/>
      <c r="BF15" s="44">
        <f t="shared" si="24"/>
        <v>0</v>
      </c>
      <c r="BG15" s="44">
        <v>0</v>
      </c>
      <c r="BH15" s="44">
        <f t="shared" si="25"/>
        <v>0</v>
      </c>
      <c r="BI15" s="44">
        <v>1859</v>
      </c>
      <c r="BJ15" s="44">
        <f t="shared" si="26"/>
        <v>14864240.310920002</v>
      </c>
      <c r="BK15" s="44">
        <v>466</v>
      </c>
      <c r="BL15" s="44">
        <f t="shared" si="27"/>
        <v>3671402.8227800005</v>
      </c>
      <c r="BM15" s="44">
        <v>445</v>
      </c>
      <c r="BN15" s="44">
        <f t="shared" si="28"/>
        <v>3354371.5935333343</v>
      </c>
      <c r="BO15" s="54">
        <v>0</v>
      </c>
      <c r="BP15" s="44">
        <f t="shared" si="29"/>
        <v>0</v>
      </c>
      <c r="BQ15" s="44">
        <v>0</v>
      </c>
      <c r="BR15" s="44">
        <f t="shared" si="30"/>
        <v>0</v>
      </c>
      <c r="BS15" s="44">
        <v>0</v>
      </c>
      <c r="BT15" s="44">
        <f t="shared" si="31"/>
        <v>0</v>
      </c>
      <c r="BU15" s="44"/>
      <c r="BV15" s="44">
        <f t="shared" si="32"/>
        <v>0</v>
      </c>
      <c r="BW15" s="44">
        <v>0</v>
      </c>
      <c r="BX15" s="44">
        <f t="shared" si="33"/>
        <v>0</v>
      </c>
      <c r="BY15" s="44"/>
      <c r="BZ15" s="44">
        <f t="shared" si="34"/>
        <v>0</v>
      </c>
      <c r="CA15" s="44">
        <v>0</v>
      </c>
      <c r="CB15" s="44">
        <f t="shared" si="35"/>
        <v>0</v>
      </c>
      <c r="CC15" s="44"/>
      <c r="CD15" s="44">
        <f t="shared" si="36"/>
        <v>0</v>
      </c>
      <c r="CE15" s="44">
        <v>0</v>
      </c>
      <c r="CF15" s="44">
        <f t="shared" si="37"/>
        <v>0</v>
      </c>
      <c r="CG15" s="44">
        <v>55</v>
      </c>
      <c r="CH15" s="44">
        <f t="shared" si="38"/>
        <v>305590.21826666663</v>
      </c>
      <c r="CI15" s="44">
        <v>60</v>
      </c>
      <c r="CJ15" s="44">
        <f t="shared" si="39"/>
        <v>333371.14720000001</v>
      </c>
      <c r="CK15" s="44">
        <v>117</v>
      </c>
      <c r="CL15" s="44">
        <f t="shared" si="40"/>
        <v>857855.92619999999</v>
      </c>
      <c r="CM15" s="44">
        <v>646</v>
      </c>
      <c r="CN15" s="44">
        <f t="shared" si="41"/>
        <v>5792703.3981040008</v>
      </c>
      <c r="CO15" s="44">
        <v>351</v>
      </c>
      <c r="CP15" s="44">
        <f t="shared" si="42"/>
        <v>3618332.2932120003</v>
      </c>
      <c r="CQ15" s="49">
        <v>184</v>
      </c>
      <c r="CR15" s="44">
        <f t="shared" si="43"/>
        <v>1532151.3909333334</v>
      </c>
      <c r="CS15" s="56">
        <v>76</v>
      </c>
      <c r="CT15" s="44">
        <f t="shared" si="44"/>
        <v>765737.16217599995</v>
      </c>
      <c r="CU15" s="44">
        <v>13</v>
      </c>
      <c r="CV15" s="44">
        <f t="shared" si="45"/>
        <v>113854.531336</v>
      </c>
      <c r="CW15" s="44">
        <v>290</v>
      </c>
      <c r="CX15" s="44">
        <f t="shared" si="46"/>
        <v>2927309.5076400004</v>
      </c>
      <c r="CY15" s="44">
        <v>73</v>
      </c>
      <c r="CZ15" s="44">
        <f t="shared" si="47"/>
        <v>735510.69524799997</v>
      </c>
      <c r="DA15" s="44">
        <v>180</v>
      </c>
      <c r="DB15" s="44">
        <f t="shared" si="48"/>
        <v>1816950.7288800003</v>
      </c>
      <c r="DC15" s="44">
        <v>370</v>
      </c>
      <c r="DD15" s="44">
        <f t="shared" si="49"/>
        <v>3080956.6013333327</v>
      </c>
      <c r="DE15" s="44">
        <v>66</v>
      </c>
      <c r="DF15" s="44">
        <f t="shared" si="50"/>
        <v>565947.64996000007</v>
      </c>
      <c r="DG15" s="44"/>
      <c r="DH15" s="44">
        <f t="shared" si="51"/>
        <v>0</v>
      </c>
      <c r="DI15" s="44">
        <v>190</v>
      </c>
      <c r="DJ15" s="44">
        <f t="shared" si="52"/>
        <v>2058738.1752000004</v>
      </c>
      <c r="DK15" s="44">
        <v>7</v>
      </c>
      <c r="DL15" s="44">
        <f t="shared" si="53"/>
        <v>103804.04142500002</v>
      </c>
      <c r="DM15" s="44">
        <v>77</v>
      </c>
      <c r="DN15" s="44">
        <f t="shared" ref="DN15:DN29" si="58">(DM15/12*5*$D15*$G15*$H15*$N15*DN$8)+(DM15/12*4*$E15*$G15*$I15*$N15*DN$9)+(DM15/12*3*$F15*$G15*$I15*$N15*DN$9)</f>
        <v>1234223.0763683333</v>
      </c>
      <c r="DO15" s="44"/>
      <c r="DP15" s="44">
        <f t="shared" si="54"/>
        <v>0</v>
      </c>
      <c r="DQ15" s="44">
        <f t="shared" ref="DQ15:DQ26" si="59">SUM(O15,Q15,S15,U15,W15,Y15,AA15,AC15,AE15,AG15,AI15,AK15,AM15,AO15,AQ15,AS15,AU15,AW15,AY15,BA15,BC15,BE15,BG15,BI15,BK15,BM15,BO15,BQ15,BS15,BU15,BW15,BY15,CA15,CC15,CE15,CG15,CI15,CK15,CM15,CO15,CQ15,CS15,CU15,CW15,CY15,DA15,DC15,DE15,DG15,DI15,DK15,DM15,DO15)</f>
        <v>6257</v>
      </c>
      <c r="DR15" s="44">
        <f t="shared" si="55"/>
        <v>53583878.760076009</v>
      </c>
    </row>
    <row r="16" spans="1:122" s="9" customFormat="1" ht="32.25" customHeight="1" x14ac:dyDescent="0.25">
      <c r="A16" s="51"/>
      <c r="B16" s="52">
        <v>4</v>
      </c>
      <c r="C16" s="38" t="s">
        <v>147</v>
      </c>
      <c r="D16" s="39">
        <f t="shared" si="56"/>
        <v>19063</v>
      </c>
      <c r="E16" s="40">
        <v>18530</v>
      </c>
      <c r="F16" s="40">
        <v>18715</v>
      </c>
      <c r="G16" s="53">
        <v>0.98</v>
      </c>
      <c r="H16" s="42">
        <v>1</v>
      </c>
      <c r="I16" s="42">
        <v>1</v>
      </c>
      <c r="J16" s="43"/>
      <c r="K16" s="39">
        <v>1.4</v>
      </c>
      <c r="L16" s="39">
        <v>1.68</v>
      </c>
      <c r="M16" s="39">
        <v>2.23</v>
      </c>
      <c r="N16" s="39">
        <v>2.57</v>
      </c>
      <c r="O16" s="44">
        <v>0</v>
      </c>
      <c r="P16" s="44">
        <f t="shared" si="4"/>
        <v>0</v>
      </c>
      <c r="Q16" s="44">
        <v>0</v>
      </c>
      <c r="R16" s="44">
        <f t="shared" si="5"/>
        <v>0</v>
      </c>
      <c r="S16" s="44">
        <v>0</v>
      </c>
      <c r="T16" s="44">
        <f t="shared" si="57"/>
        <v>0</v>
      </c>
      <c r="U16" s="44"/>
      <c r="V16" s="44">
        <f t="shared" si="6"/>
        <v>0</v>
      </c>
      <c r="W16" s="44">
        <v>0</v>
      </c>
      <c r="X16" s="44">
        <f t="shared" si="7"/>
        <v>0</v>
      </c>
      <c r="Y16" s="44">
        <v>0</v>
      </c>
      <c r="Z16" s="44">
        <f t="shared" si="8"/>
        <v>0</v>
      </c>
      <c r="AA16" s="44">
        <v>0</v>
      </c>
      <c r="AB16" s="44">
        <f t="shared" si="9"/>
        <v>0</v>
      </c>
      <c r="AC16" s="44">
        <v>0</v>
      </c>
      <c r="AD16" s="44">
        <f t="shared" si="10"/>
        <v>0</v>
      </c>
      <c r="AE16" s="44">
        <f>1104</f>
        <v>1104</v>
      </c>
      <c r="AF16" s="44">
        <f t="shared" si="11"/>
        <v>35592012.399999999</v>
      </c>
      <c r="AG16" s="44">
        <v>0</v>
      </c>
      <c r="AH16" s="44">
        <f t="shared" si="12"/>
        <v>0</v>
      </c>
      <c r="AI16" s="44">
        <v>0</v>
      </c>
      <c r="AJ16" s="44">
        <f t="shared" si="13"/>
        <v>0</v>
      </c>
      <c r="AK16" s="44"/>
      <c r="AL16" s="44">
        <f t="shared" si="14"/>
        <v>0</v>
      </c>
      <c r="AM16" s="47">
        <v>0</v>
      </c>
      <c r="AN16" s="44">
        <f t="shared" si="15"/>
        <v>0</v>
      </c>
      <c r="AO16" s="48">
        <v>0</v>
      </c>
      <c r="AP16" s="44">
        <f t="shared" si="16"/>
        <v>0</v>
      </c>
      <c r="AQ16" s="44">
        <v>0</v>
      </c>
      <c r="AR16" s="44">
        <f t="shared" si="17"/>
        <v>0</v>
      </c>
      <c r="AS16" s="44">
        <v>1189</v>
      </c>
      <c r="AT16" s="44">
        <f t="shared" si="18"/>
        <v>37642833.401767999</v>
      </c>
      <c r="AU16" s="44">
        <v>0</v>
      </c>
      <c r="AV16" s="44">
        <f t="shared" si="19"/>
        <v>0</v>
      </c>
      <c r="AW16" s="44"/>
      <c r="AX16" s="44">
        <f t="shared" si="20"/>
        <v>0</v>
      </c>
      <c r="AY16" s="44"/>
      <c r="AZ16" s="44">
        <f t="shared" si="21"/>
        <v>0</v>
      </c>
      <c r="BA16" s="44">
        <v>1</v>
      </c>
      <c r="BB16" s="44">
        <f t="shared" si="22"/>
        <v>30794.828119999995</v>
      </c>
      <c r="BC16" s="44">
        <v>1166</v>
      </c>
      <c r="BD16" s="44">
        <f t="shared" si="23"/>
        <v>30762225.782493334</v>
      </c>
      <c r="BE16" s="44">
        <v>1032</v>
      </c>
      <c r="BF16" s="44">
        <f t="shared" si="24"/>
        <v>26719726.740279999</v>
      </c>
      <c r="BG16" s="44">
        <v>1220</v>
      </c>
      <c r="BH16" s="44">
        <f t="shared" si="25"/>
        <v>31587273.859633334</v>
      </c>
      <c r="BI16" s="44">
        <v>982</v>
      </c>
      <c r="BJ16" s="44">
        <f t="shared" si="26"/>
        <v>27481653.549559996</v>
      </c>
      <c r="BK16" s="44">
        <v>0</v>
      </c>
      <c r="BL16" s="44">
        <f t="shared" si="27"/>
        <v>0</v>
      </c>
      <c r="BM16" s="44">
        <v>1104</v>
      </c>
      <c r="BN16" s="44">
        <f t="shared" si="28"/>
        <v>29126498.511039998</v>
      </c>
      <c r="BO16" s="54">
        <v>0</v>
      </c>
      <c r="BP16" s="44">
        <f t="shared" si="29"/>
        <v>0</v>
      </c>
      <c r="BQ16" s="44">
        <v>0</v>
      </c>
      <c r="BR16" s="44">
        <f t="shared" si="30"/>
        <v>0</v>
      </c>
      <c r="BS16" s="44">
        <v>0</v>
      </c>
      <c r="BT16" s="44">
        <f t="shared" si="31"/>
        <v>0</v>
      </c>
      <c r="BU16" s="44">
        <v>0</v>
      </c>
      <c r="BV16" s="44">
        <f t="shared" si="32"/>
        <v>0</v>
      </c>
      <c r="BW16" s="44">
        <v>0</v>
      </c>
      <c r="BX16" s="44">
        <f t="shared" si="33"/>
        <v>0</v>
      </c>
      <c r="BY16" s="44"/>
      <c r="BZ16" s="44">
        <f t="shared" si="34"/>
        <v>0</v>
      </c>
      <c r="CA16" s="44">
        <v>0</v>
      </c>
      <c r="CB16" s="44">
        <f t="shared" si="35"/>
        <v>0</v>
      </c>
      <c r="CC16" s="44">
        <v>0</v>
      </c>
      <c r="CD16" s="44">
        <f t="shared" si="36"/>
        <v>0</v>
      </c>
      <c r="CE16" s="44">
        <v>0</v>
      </c>
      <c r="CF16" s="44">
        <f t="shared" si="37"/>
        <v>0</v>
      </c>
      <c r="CG16" s="44"/>
      <c r="CH16" s="44">
        <f t="shared" si="38"/>
        <v>0</v>
      </c>
      <c r="CI16" s="44"/>
      <c r="CJ16" s="44">
        <f t="shared" si="39"/>
        <v>0</v>
      </c>
      <c r="CK16" s="44">
        <v>146</v>
      </c>
      <c r="CL16" s="44">
        <f t="shared" si="40"/>
        <v>3746704.0879333327</v>
      </c>
      <c r="CM16" s="44">
        <v>320</v>
      </c>
      <c r="CN16" s="44">
        <f t="shared" si="41"/>
        <v>10043077.09888</v>
      </c>
      <c r="CO16" s="44">
        <v>241</v>
      </c>
      <c r="CP16" s="44">
        <f t="shared" si="42"/>
        <v>8695337.0066219997</v>
      </c>
      <c r="CQ16" s="49">
        <v>110</v>
      </c>
      <c r="CR16" s="44">
        <f t="shared" si="43"/>
        <v>3205860.2473333329</v>
      </c>
      <c r="CS16" s="44">
        <v>225</v>
      </c>
      <c r="CT16" s="44">
        <f t="shared" si="44"/>
        <v>7934447.568599999</v>
      </c>
      <c r="CU16" s="44">
        <v>20</v>
      </c>
      <c r="CV16" s="44">
        <f t="shared" si="45"/>
        <v>613062.86104000011</v>
      </c>
      <c r="CW16" s="44">
        <v>127</v>
      </c>
      <c r="CX16" s="44">
        <f t="shared" si="46"/>
        <v>4486858.883262</v>
      </c>
      <c r="CY16" s="44">
        <v>200</v>
      </c>
      <c r="CZ16" s="44">
        <f t="shared" si="47"/>
        <v>7052842.2831999995</v>
      </c>
      <c r="DA16" s="44">
        <v>202</v>
      </c>
      <c r="DB16" s="44">
        <f t="shared" si="48"/>
        <v>7136578.6962119993</v>
      </c>
      <c r="DC16" s="44">
        <v>275</v>
      </c>
      <c r="DD16" s="44">
        <f t="shared" si="49"/>
        <v>8014650.6183333332</v>
      </c>
      <c r="DE16" s="44">
        <v>113</v>
      </c>
      <c r="DF16" s="44">
        <f t="shared" si="50"/>
        <v>3391398.4175633327</v>
      </c>
      <c r="DG16" s="44">
        <v>10</v>
      </c>
      <c r="DH16" s="44">
        <f t="shared" si="51"/>
        <v>391010.73900000006</v>
      </c>
      <c r="DI16" s="44">
        <v>41</v>
      </c>
      <c r="DJ16" s="44">
        <f t="shared" si="52"/>
        <v>1554889.0954799999</v>
      </c>
      <c r="DK16" s="44">
        <v>11</v>
      </c>
      <c r="DL16" s="44">
        <f t="shared" si="53"/>
        <v>570922.22783749993</v>
      </c>
      <c r="DM16" s="44">
        <v>20</v>
      </c>
      <c r="DN16" s="44">
        <f t="shared" si="58"/>
        <v>1122020.9785166667</v>
      </c>
      <c r="DO16" s="44"/>
      <c r="DP16" s="44">
        <f t="shared" si="54"/>
        <v>0</v>
      </c>
      <c r="DQ16" s="44">
        <f t="shared" si="59"/>
        <v>9859</v>
      </c>
      <c r="DR16" s="44">
        <f t="shared" si="55"/>
        <v>286902679.88270813</v>
      </c>
    </row>
    <row r="17" spans="1:122" ht="15.75" customHeight="1" x14ac:dyDescent="0.25">
      <c r="A17" s="51"/>
      <c r="B17" s="52">
        <v>5</v>
      </c>
      <c r="C17" s="38" t="s">
        <v>148</v>
      </c>
      <c r="D17" s="39">
        <f t="shared" si="56"/>
        <v>19063</v>
      </c>
      <c r="E17" s="40">
        <v>18530</v>
      </c>
      <c r="F17" s="40">
        <v>18715</v>
      </c>
      <c r="G17" s="39">
        <v>1.01</v>
      </c>
      <c r="H17" s="42">
        <v>1</v>
      </c>
      <c r="I17" s="42">
        <v>1</v>
      </c>
      <c r="J17" s="43"/>
      <c r="K17" s="39">
        <v>1.4</v>
      </c>
      <c r="L17" s="39">
        <v>1.68</v>
      </c>
      <c r="M17" s="39">
        <v>2.23</v>
      </c>
      <c r="N17" s="39">
        <v>2.57</v>
      </c>
      <c r="O17" s="44">
        <v>0</v>
      </c>
      <c r="P17" s="44">
        <f t="shared" si="4"/>
        <v>0</v>
      </c>
      <c r="Q17" s="44">
        <v>0</v>
      </c>
      <c r="R17" s="44">
        <f t="shared" si="5"/>
        <v>0</v>
      </c>
      <c r="S17" s="44">
        <v>0</v>
      </c>
      <c r="T17" s="44">
        <f t="shared" si="57"/>
        <v>0</v>
      </c>
      <c r="U17" s="44"/>
      <c r="V17" s="44">
        <f t="shared" si="6"/>
        <v>0</v>
      </c>
      <c r="W17" s="44">
        <v>0</v>
      </c>
      <c r="X17" s="44">
        <f t="shared" si="7"/>
        <v>0</v>
      </c>
      <c r="Y17" s="44">
        <v>0</v>
      </c>
      <c r="Z17" s="44">
        <f t="shared" si="8"/>
        <v>0</v>
      </c>
      <c r="AA17" s="44">
        <v>0</v>
      </c>
      <c r="AB17" s="44">
        <f t="shared" si="9"/>
        <v>0</v>
      </c>
      <c r="AC17" s="44">
        <v>0</v>
      </c>
      <c r="AD17" s="44">
        <f t="shared" si="10"/>
        <v>0</v>
      </c>
      <c r="AE17" s="44">
        <f>1278</f>
        <v>1278</v>
      </c>
      <c r="AF17" s="44">
        <f t="shared" si="11"/>
        <v>42462897.224999994</v>
      </c>
      <c r="AG17" s="44">
        <v>0</v>
      </c>
      <c r="AH17" s="44">
        <f t="shared" si="12"/>
        <v>0</v>
      </c>
      <c r="AI17" s="44">
        <v>0</v>
      </c>
      <c r="AJ17" s="44">
        <f t="shared" si="13"/>
        <v>0</v>
      </c>
      <c r="AK17" s="44"/>
      <c r="AL17" s="44">
        <f t="shared" si="14"/>
        <v>0</v>
      </c>
      <c r="AM17" s="47">
        <v>0</v>
      </c>
      <c r="AN17" s="44">
        <f t="shared" si="15"/>
        <v>0</v>
      </c>
      <c r="AO17" s="48">
        <v>0</v>
      </c>
      <c r="AP17" s="44">
        <f t="shared" si="16"/>
        <v>0</v>
      </c>
      <c r="AQ17" s="44">
        <v>0</v>
      </c>
      <c r="AR17" s="44">
        <f t="shared" si="17"/>
        <v>0</v>
      </c>
      <c r="AS17" s="44">
        <v>681</v>
      </c>
      <c r="AT17" s="44">
        <f t="shared" si="18"/>
        <v>22219938.931763999</v>
      </c>
      <c r="AU17" s="44">
        <v>0</v>
      </c>
      <c r="AV17" s="44">
        <f t="shared" si="19"/>
        <v>0</v>
      </c>
      <c r="AW17" s="44"/>
      <c r="AX17" s="44">
        <f t="shared" si="20"/>
        <v>0</v>
      </c>
      <c r="AY17" s="44"/>
      <c r="AZ17" s="44">
        <f t="shared" si="21"/>
        <v>0</v>
      </c>
      <c r="BA17" s="44">
        <v>0</v>
      </c>
      <c r="BB17" s="44">
        <f t="shared" si="22"/>
        <v>0</v>
      </c>
      <c r="BC17" s="44">
        <v>631</v>
      </c>
      <c r="BD17" s="44">
        <f t="shared" si="23"/>
        <v>17157099.199636668</v>
      </c>
      <c r="BE17" s="44">
        <v>435</v>
      </c>
      <c r="BF17" s="44">
        <f t="shared" si="24"/>
        <v>11607451.296612499</v>
      </c>
      <c r="BG17" s="44">
        <v>300</v>
      </c>
      <c r="BH17" s="44">
        <f t="shared" si="25"/>
        <v>8005138.8252499998</v>
      </c>
      <c r="BI17" s="44">
        <v>464</v>
      </c>
      <c r="BJ17" s="44">
        <f t="shared" si="26"/>
        <v>13382728.001439998</v>
      </c>
      <c r="BK17" s="44">
        <v>0</v>
      </c>
      <c r="BL17" s="44">
        <f t="shared" si="27"/>
        <v>0</v>
      </c>
      <c r="BM17" s="44">
        <v>336</v>
      </c>
      <c r="BN17" s="44">
        <f t="shared" si="28"/>
        <v>9135951.3963200003</v>
      </c>
      <c r="BO17" s="54">
        <v>0</v>
      </c>
      <c r="BP17" s="44">
        <f t="shared" si="29"/>
        <v>0</v>
      </c>
      <c r="BQ17" s="44">
        <v>0</v>
      </c>
      <c r="BR17" s="44">
        <f t="shared" si="30"/>
        <v>0</v>
      </c>
      <c r="BS17" s="44">
        <v>0</v>
      </c>
      <c r="BT17" s="44">
        <f t="shared" si="31"/>
        <v>0</v>
      </c>
      <c r="BU17" s="44">
        <v>0</v>
      </c>
      <c r="BV17" s="44">
        <f t="shared" si="32"/>
        <v>0</v>
      </c>
      <c r="BW17" s="44">
        <v>0</v>
      </c>
      <c r="BX17" s="44">
        <f t="shared" si="33"/>
        <v>0</v>
      </c>
      <c r="BY17" s="44"/>
      <c r="BZ17" s="44">
        <f t="shared" si="34"/>
        <v>0</v>
      </c>
      <c r="CA17" s="44">
        <v>0</v>
      </c>
      <c r="CB17" s="44">
        <f t="shared" si="35"/>
        <v>0</v>
      </c>
      <c r="CC17" s="44">
        <v>0</v>
      </c>
      <c r="CD17" s="44">
        <f t="shared" si="36"/>
        <v>0</v>
      </c>
      <c r="CE17" s="44">
        <v>0</v>
      </c>
      <c r="CF17" s="44">
        <f t="shared" si="37"/>
        <v>0</v>
      </c>
      <c r="CG17" s="44"/>
      <c r="CH17" s="44">
        <f t="shared" si="38"/>
        <v>0</v>
      </c>
      <c r="CI17" s="44"/>
      <c r="CJ17" s="44">
        <f t="shared" si="39"/>
        <v>0</v>
      </c>
      <c r="CK17" s="44">
        <v>20</v>
      </c>
      <c r="CL17" s="44">
        <f t="shared" si="40"/>
        <v>528958.78233333328</v>
      </c>
      <c r="CM17" s="44">
        <v>135</v>
      </c>
      <c r="CN17" s="44">
        <f t="shared" si="41"/>
        <v>4366624.8802049998</v>
      </c>
      <c r="CO17" s="44">
        <v>103</v>
      </c>
      <c r="CP17" s="44">
        <f t="shared" si="42"/>
        <v>3830027.5586370006</v>
      </c>
      <c r="CQ17" s="49">
        <v>5</v>
      </c>
      <c r="CR17" s="44">
        <f t="shared" si="43"/>
        <v>150181.76483333332</v>
      </c>
      <c r="CS17" s="44">
        <v>45</v>
      </c>
      <c r="CT17" s="44">
        <f t="shared" si="44"/>
        <v>1635467.7641400001</v>
      </c>
      <c r="CU17" s="44">
        <v>0</v>
      </c>
      <c r="CV17" s="44">
        <f t="shared" si="45"/>
        <v>0</v>
      </c>
      <c r="CW17" s="44">
        <v>9</v>
      </c>
      <c r="CX17" s="44">
        <f t="shared" si="46"/>
        <v>327700.04217299994</v>
      </c>
      <c r="CY17" s="44">
        <v>13</v>
      </c>
      <c r="CZ17" s="44">
        <f t="shared" si="47"/>
        <v>472468.46519599995</v>
      </c>
      <c r="DA17" s="44">
        <v>87</v>
      </c>
      <c r="DB17" s="44">
        <f t="shared" si="48"/>
        <v>3167767.0743389996</v>
      </c>
      <c r="DC17" s="44">
        <v>10</v>
      </c>
      <c r="DD17" s="44">
        <f t="shared" si="49"/>
        <v>300363.52966666664</v>
      </c>
      <c r="DE17" s="44">
        <v>53</v>
      </c>
      <c r="DF17" s="44">
        <f t="shared" si="50"/>
        <v>1639349.4427683335</v>
      </c>
      <c r="DG17" s="44"/>
      <c r="DH17" s="44">
        <f t="shared" si="51"/>
        <v>0</v>
      </c>
      <c r="DI17" s="44">
        <v>17</v>
      </c>
      <c r="DJ17" s="44">
        <f t="shared" si="52"/>
        <v>664446.13662</v>
      </c>
      <c r="DK17" s="44"/>
      <c r="DL17" s="44">
        <f t="shared" si="53"/>
        <v>0</v>
      </c>
      <c r="DM17" s="44">
        <v>9</v>
      </c>
      <c r="DN17" s="44">
        <f t="shared" si="58"/>
        <v>520365.85177124996</v>
      </c>
      <c r="DO17" s="44"/>
      <c r="DP17" s="44">
        <f t="shared" si="54"/>
        <v>0</v>
      </c>
      <c r="DQ17" s="44">
        <f t="shared" si="59"/>
        <v>4631</v>
      </c>
      <c r="DR17" s="44">
        <f t="shared" si="55"/>
        <v>141574926.16870612</v>
      </c>
    </row>
    <row r="18" spans="1:122" ht="15.75" customHeight="1" x14ac:dyDescent="0.25">
      <c r="A18" s="51"/>
      <c r="B18" s="52">
        <v>6</v>
      </c>
      <c r="C18" s="38" t="s">
        <v>149</v>
      </c>
      <c r="D18" s="39">
        <f t="shared" si="56"/>
        <v>19063</v>
      </c>
      <c r="E18" s="40">
        <v>18530</v>
      </c>
      <c r="F18" s="40">
        <v>18715</v>
      </c>
      <c r="G18" s="53">
        <v>0.74</v>
      </c>
      <c r="H18" s="42">
        <v>1</v>
      </c>
      <c r="I18" s="42">
        <v>1</v>
      </c>
      <c r="J18" s="43"/>
      <c r="K18" s="39">
        <v>1.4</v>
      </c>
      <c r="L18" s="39">
        <v>1.68</v>
      </c>
      <c r="M18" s="39">
        <v>2.23</v>
      </c>
      <c r="N18" s="39">
        <v>2.57</v>
      </c>
      <c r="O18" s="44"/>
      <c r="P18" s="44">
        <f t="shared" si="4"/>
        <v>0</v>
      </c>
      <c r="Q18" s="44">
        <v>0</v>
      </c>
      <c r="R18" s="44">
        <f t="shared" si="5"/>
        <v>0</v>
      </c>
      <c r="S18" s="44">
        <v>0</v>
      </c>
      <c r="T18" s="44">
        <f t="shared" si="57"/>
        <v>0</v>
      </c>
      <c r="U18" s="44"/>
      <c r="V18" s="44">
        <f t="shared" si="6"/>
        <v>0</v>
      </c>
      <c r="W18" s="44">
        <v>0</v>
      </c>
      <c r="X18" s="44">
        <f t="shared" si="7"/>
        <v>0</v>
      </c>
      <c r="Y18" s="44">
        <v>5</v>
      </c>
      <c r="Z18" s="44">
        <f t="shared" si="8"/>
        <v>103409.91558333334</v>
      </c>
      <c r="AA18" s="44">
        <v>0</v>
      </c>
      <c r="AB18" s="44">
        <f t="shared" si="9"/>
        <v>0</v>
      </c>
      <c r="AC18" s="44">
        <v>0</v>
      </c>
      <c r="AD18" s="44">
        <f t="shared" si="10"/>
        <v>0</v>
      </c>
      <c r="AE18" s="44">
        <v>45</v>
      </c>
      <c r="AF18" s="44">
        <f t="shared" si="11"/>
        <v>1095472.875</v>
      </c>
      <c r="AG18" s="44">
        <v>0</v>
      </c>
      <c r="AH18" s="44">
        <f t="shared" si="12"/>
        <v>0</v>
      </c>
      <c r="AI18" s="44">
        <v>0</v>
      </c>
      <c r="AJ18" s="44">
        <f t="shared" si="13"/>
        <v>0</v>
      </c>
      <c r="AK18" s="44"/>
      <c r="AL18" s="44">
        <f t="shared" si="14"/>
        <v>0</v>
      </c>
      <c r="AM18" s="47">
        <v>0</v>
      </c>
      <c r="AN18" s="44">
        <f t="shared" si="15"/>
        <v>0</v>
      </c>
      <c r="AO18" s="48">
        <v>0</v>
      </c>
      <c r="AP18" s="44">
        <f t="shared" si="16"/>
        <v>0</v>
      </c>
      <c r="AQ18" s="44">
        <v>0</v>
      </c>
      <c r="AR18" s="44">
        <f t="shared" si="17"/>
        <v>0</v>
      </c>
      <c r="AS18" s="44">
        <v>9</v>
      </c>
      <c r="AT18" s="44">
        <f t="shared" si="18"/>
        <v>215153.59370399997</v>
      </c>
      <c r="AU18" s="44">
        <v>0</v>
      </c>
      <c r="AV18" s="44">
        <f t="shared" si="19"/>
        <v>0</v>
      </c>
      <c r="AW18" s="44"/>
      <c r="AX18" s="44">
        <f t="shared" si="20"/>
        <v>0</v>
      </c>
      <c r="AY18" s="44"/>
      <c r="AZ18" s="44">
        <f t="shared" si="21"/>
        <v>0</v>
      </c>
      <c r="BA18" s="44"/>
      <c r="BB18" s="44">
        <f t="shared" si="22"/>
        <v>0</v>
      </c>
      <c r="BC18" s="44"/>
      <c r="BD18" s="44">
        <f t="shared" si="23"/>
        <v>0</v>
      </c>
      <c r="BE18" s="44">
        <v>1</v>
      </c>
      <c r="BF18" s="44">
        <f t="shared" si="24"/>
        <v>19550.504061666667</v>
      </c>
      <c r="BG18" s="44">
        <v>0</v>
      </c>
      <c r="BH18" s="44">
        <f t="shared" si="25"/>
        <v>0</v>
      </c>
      <c r="BI18" s="44">
        <v>69</v>
      </c>
      <c r="BJ18" s="44">
        <f t="shared" si="26"/>
        <v>1458095.9622599999</v>
      </c>
      <c r="BK18" s="44">
        <v>22</v>
      </c>
      <c r="BL18" s="44">
        <f t="shared" si="27"/>
        <v>458081.22282999987</v>
      </c>
      <c r="BM18" s="44">
        <v>8</v>
      </c>
      <c r="BN18" s="44">
        <f t="shared" si="28"/>
        <v>159373.03237333335</v>
      </c>
      <c r="BO18" s="54">
        <v>0</v>
      </c>
      <c r="BP18" s="44">
        <f t="shared" si="29"/>
        <v>0</v>
      </c>
      <c r="BQ18" s="44">
        <v>0</v>
      </c>
      <c r="BR18" s="44">
        <f t="shared" si="30"/>
        <v>0</v>
      </c>
      <c r="BS18" s="44">
        <v>0</v>
      </c>
      <c r="BT18" s="44">
        <f t="shared" si="31"/>
        <v>0</v>
      </c>
      <c r="BU18" s="44"/>
      <c r="BV18" s="44">
        <f t="shared" si="32"/>
        <v>0</v>
      </c>
      <c r="BW18" s="44">
        <v>0</v>
      </c>
      <c r="BX18" s="44">
        <f t="shared" si="33"/>
        <v>0</v>
      </c>
      <c r="BY18" s="44"/>
      <c r="BZ18" s="44">
        <f t="shared" si="34"/>
        <v>0</v>
      </c>
      <c r="CA18" s="44">
        <v>0</v>
      </c>
      <c r="CB18" s="44">
        <f t="shared" si="35"/>
        <v>0</v>
      </c>
      <c r="CC18" s="44">
        <v>0</v>
      </c>
      <c r="CD18" s="44">
        <f t="shared" si="36"/>
        <v>0</v>
      </c>
      <c r="CE18" s="44">
        <v>0</v>
      </c>
      <c r="CF18" s="44">
        <f t="shared" si="37"/>
        <v>0</v>
      </c>
      <c r="CG18" s="44"/>
      <c r="CH18" s="44">
        <f t="shared" si="38"/>
        <v>0</v>
      </c>
      <c r="CI18" s="44">
        <v>1</v>
      </c>
      <c r="CJ18" s="44">
        <f t="shared" si="39"/>
        <v>14684.205293333333</v>
      </c>
      <c r="CK18" s="44">
        <v>1</v>
      </c>
      <c r="CL18" s="44">
        <f t="shared" si="40"/>
        <v>19377.697966666663</v>
      </c>
      <c r="CM18" s="44">
        <v>7</v>
      </c>
      <c r="CN18" s="44">
        <f t="shared" si="41"/>
        <v>165890.11279400002</v>
      </c>
      <c r="CO18" s="44">
        <v>4</v>
      </c>
      <c r="CP18" s="44">
        <f t="shared" si="42"/>
        <v>108977.04098399999</v>
      </c>
      <c r="CQ18" s="49"/>
      <c r="CR18" s="44">
        <f t="shared" si="43"/>
        <v>0</v>
      </c>
      <c r="CS18" s="44"/>
      <c r="CT18" s="44">
        <f t="shared" si="44"/>
        <v>0</v>
      </c>
      <c r="CU18" s="44">
        <v>0</v>
      </c>
      <c r="CV18" s="44">
        <f t="shared" si="45"/>
        <v>0</v>
      </c>
      <c r="CW18" s="44"/>
      <c r="CX18" s="44">
        <f t="shared" si="46"/>
        <v>0</v>
      </c>
      <c r="CY18" s="44"/>
      <c r="CZ18" s="44">
        <f t="shared" si="47"/>
        <v>0</v>
      </c>
      <c r="DA18" s="44">
        <v>4</v>
      </c>
      <c r="DB18" s="44">
        <f t="shared" si="48"/>
        <v>106709.80471199998</v>
      </c>
      <c r="DC18" s="44"/>
      <c r="DD18" s="44">
        <f t="shared" si="49"/>
        <v>0</v>
      </c>
      <c r="DE18" s="44">
        <v>4</v>
      </c>
      <c r="DF18" s="44">
        <f t="shared" si="50"/>
        <v>90649.623586666668</v>
      </c>
      <c r="DG18" s="44"/>
      <c r="DH18" s="44">
        <f t="shared" si="51"/>
        <v>0</v>
      </c>
      <c r="DI18" s="44"/>
      <c r="DJ18" s="44">
        <f t="shared" si="52"/>
        <v>0</v>
      </c>
      <c r="DK18" s="44"/>
      <c r="DL18" s="44">
        <f t="shared" si="53"/>
        <v>0</v>
      </c>
      <c r="DM18" s="44"/>
      <c r="DN18" s="44">
        <f t="shared" si="58"/>
        <v>0</v>
      </c>
      <c r="DO18" s="44"/>
      <c r="DP18" s="44">
        <f t="shared" si="54"/>
        <v>0</v>
      </c>
      <c r="DQ18" s="44">
        <f t="shared" si="59"/>
        <v>180</v>
      </c>
      <c r="DR18" s="44">
        <f t="shared" si="55"/>
        <v>4015425.591149</v>
      </c>
    </row>
    <row r="19" spans="1:122" s="57" customFormat="1" ht="18" customHeight="1" x14ac:dyDescent="0.25">
      <c r="A19" s="51"/>
      <c r="B19" s="52">
        <v>7</v>
      </c>
      <c r="C19" s="38" t="s">
        <v>150</v>
      </c>
      <c r="D19" s="39">
        <f t="shared" si="56"/>
        <v>19063</v>
      </c>
      <c r="E19" s="40">
        <v>18530</v>
      </c>
      <c r="F19" s="40">
        <v>18715</v>
      </c>
      <c r="G19" s="53">
        <v>3.21</v>
      </c>
      <c r="H19" s="42">
        <v>1</v>
      </c>
      <c r="I19" s="42">
        <v>1</v>
      </c>
      <c r="J19" s="43"/>
      <c r="K19" s="39">
        <v>1.4</v>
      </c>
      <c r="L19" s="39">
        <v>1.68</v>
      </c>
      <c r="M19" s="39">
        <v>2.23</v>
      </c>
      <c r="N19" s="39">
        <v>2.57</v>
      </c>
      <c r="O19" s="44">
        <v>0</v>
      </c>
      <c r="P19" s="44">
        <f t="shared" si="4"/>
        <v>0</v>
      </c>
      <c r="Q19" s="44">
        <v>0</v>
      </c>
      <c r="R19" s="44">
        <f t="shared" si="5"/>
        <v>0</v>
      </c>
      <c r="S19" s="44">
        <v>0</v>
      </c>
      <c r="T19" s="44">
        <f t="shared" si="57"/>
        <v>0</v>
      </c>
      <c r="U19" s="44"/>
      <c r="V19" s="44">
        <f t="shared" si="6"/>
        <v>0</v>
      </c>
      <c r="W19" s="44">
        <v>0</v>
      </c>
      <c r="X19" s="44">
        <f t="shared" si="7"/>
        <v>0</v>
      </c>
      <c r="Y19" s="44">
        <v>0</v>
      </c>
      <c r="Z19" s="44">
        <f t="shared" si="8"/>
        <v>0</v>
      </c>
      <c r="AA19" s="44">
        <v>0</v>
      </c>
      <c r="AB19" s="44">
        <f t="shared" si="9"/>
        <v>0</v>
      </c>
      <c r="AC19" s="44">
        <v>0</v>
      </c>
      <c r="AD19" s="44">
        <f t="shared" si="10"/>
        <v>0</v>
      </c>
      <c r="AE19" s="44">
        <v>25</v>
      </c>
      <c r="AF19" s="44">
        <f t="shared" si="11"/>
        <v>2639990.9375</v>
      </c>
      <c r="AG19" s="44">
        <v>0</v>
      </c>
      <c r="AH19" s="44">
        <f t="shared" si="12"/>
        <v>0</v>
      </c>
      <c r="AI19" s="44">
        <v>0</v>
      </c>
      <c r="AJ19" s="44">
        <f t="shared" si="13"/>
        <v>0</v>
      </c>
      <c r="AK19" s="44"/>
      <c r="AL19" s="44">
        <f t="shared" si="14"/>
        <v>0</v>
      </c>
      <c r="AM19" s="47">
        <v>0</v>
      </c>
      <c r="AN19" s="44">
        <f t="shared" si="15"/>
        <v>0</v>
      </c>
      <c r="AO19" s="48">
        <v>0</v>
      </c>
      <c r="AP19" s="44">
        <f t="shared" si="16"/>
        <v>0</v>
      </c>
      <c r="AQ19" s="44">
        <v>0</v>
      </c>
      <c r="AR19" s="44">
        <f t="shared" si="17"/>
        <v>0</v>
      </c>
      <c r="AS19" s="44">
        <v>0</v>
      </c>
      <c r="AT19" s="44">
        <f t="shared" si="18"/>
        <v>0</v>
      </c>
      <c r="AU19" s="44">
        <v>0</v>
      </c>
      <c r="AV19" s="44">
        <f t="shared" si="19"/>
        <v>0</v>
      </c>
      <c r="AW19" s="44"/>
      <c r="AX19" s="44">
        <f t="shared" si="20"/>
        <v>0</v>
      </c>
      <c r="AY19" s="44"/>
      <c r="AZ19" s="44">
        <f t="shared" si="21"/>
        <v>0</v>
      </c>
      <c r="BA19" s="44">
        <v>0</v>
      </c>
      <c r="BB19" s="44">
        <f t="shared" si="22"/>
        <v>0</v>
      </c>
      <c r="BC19" s="44">
        <v>0</v>
      </c>
      <c r="BD19" s="44">
        <f t="shared" si="23"/>
        <v>0</v>
      </c>
      <c r="BE19" s="44">
        <v>0</v>
      </c>
      <c r="BF19" s="44">
        <f t="shared" si="24"/>
        <v>0</v>
      </c>
      <c r="BG19" s="44">
        <v>0</v>
      </c>
      <c r="BH19" s="44">
        <f t="shared" si="25"/>
        <v>0</v>
      </c>
      <c r="BI19" s="44"/>
      <c r="BJ19" s="44">
        <f t="shared" si="26"/>
        <v>0</v>
      </c>
      <c r="BK19" s="44">
        <v>4</v>
      </c>
      <c r="BL19" s="44">
        <f t="shared" si="27"/>
        <v>361287.64749</v>
      </c>
      <c r="BM19" s="44"/>
      <c r="BN19" s="44">
        <f t="shared" si="28"/>
        <v>0</v>
      </c>
      <c r="BO19" s="54">
        <v>0</v>
      </c>
      <c r="BP19" s="44">
        <f t="shared" si="29"/>
        <v>0</v>
      </c>
      <c r="BQ19" s="44">
        <v>0</v>
      </c>
      <c r="BR19" s="44">
        <f t="shared" si="30"/>
        <v>0</v>
      </c>
      <c r="BS19" s="44">
        <v>0</v>
      </c>
      <c r="BT19" s="44">
        <f t="shared" si="31"/>
        <v>0</v>
      </c>
      <c r="BU19" s="44"/>
      <c r="BV19" s="44">
        <f t="shared" si="32"/>
        <v>0</v>
      </c>
      <c r="BW19" s="44">
        <v>0</v>
      </c>
      <c r="BX19" s="44">
        <f t="shared" si="33"/>
        <v>0</v>
      </c>
      <c r="BY19" s="44"/>
      <c r="BZ19" s="44">
        <f t="shared" si="34"/>
        <v>0</v>
      </c>
      <c r="CA19" s="44">
        <v>0</v>
      </c>
      <c r="CB19" s="44">
        <f t="shared" si="35"/>
        <v>0</v>
      </c>
      <c r="CC19" s="44">
        <v>0</v>
      </c>
      <c r="CD19" s="44">
        <f t="shared" si="36"/>
        <v>0</v>
      </c>
      <c r="CE19" s="44">
        <v>0</v>
      </c>
      <c r="CF19" s="44">
        <f t="shared" si="37"/>
        <v>0</v>
      </c>
      <c r="CG19" s="44"/>
      <c r="CH19" s="44">
        <f t="shared" si="38"/>
        <v>0</v>
      </c>
      <c r="CI19" s="44"/>
      <c r="CJ19" s="44">
        <f t="shared" si="39"/>
        <v>0</v>
      </c>
      <c r="CK19" s="44"/>
      <c r="CL19" s="44">
        <f t="shared" si="40"/>
        <v>0</v>
      </c>
      <c r="CM19" s="44"/>
      <c r="CN19" s="44">
        <f t="shared" si="41"/>
        <v>0</v>
      </c>
      <c r="CO19" s="44"/>
      <c r="CP19" s="44">
        <f t="shared" si="42"/>
        <v>0</v>
      </c>
      <c r="CQ19" s="49"/>
      <c r="CR19" s="44">
        <f t="shared" si="43"/>
        <v>0</v>
      </c>
      <c r="CS19" s="44"/>
      <c r="CT19" s="44">
        <f t="shared" si="44"/>
        <v>0</v>
      </c>
      <c r="CU19" s="44">
        <v>0</v>
      </c>
      <c r="CV19" s="44">
        <f t="shared" si="45"/>
        <v>0</v>
      </c>
      <c r="CW19" s="44"/>
      <c r="CX19" s="44">
        <f t="shared" si="46"/>
        <v>0</v>
      </c>
      <c r="CY19" s="44"/>
      <c r="CZ19" s="44">
        <f t="shared" si="47"/>
        <v>0</v>
      </c>
      <c r="DA19" s="44"/>
      <c r="DB19" s="44">
        <f t="shared" si="48"/>
        <v>0</v>
      </c>
      <c r="DC19" s="44"/>
      <c r="DD19" s="44">
        <f t="shared" si="49"/>
        <v>0</v>
      </c>
      <c r="DE19" s="44">
        <v>0</v>
      </c>
      <c r="DF19" s="44">
        <f t="shared" si="50"/>
        <v>0</v>
      </c>
      <c r="DG19" s="44"/>
      <c r="DH19" s="44">
        <f t="shared" si="51"/>
        <v>0</v>
      </c>
      <c r="DI19" s="44"/>
      <c r="DJ19" s="44">
        <f t="shared" si="52"/>
        <v>0</v>
      </c>
      <c r="DK19" s="44"/>
      <c r="DL19" s="44">
        <f t="shared" si="53"/>
        <v>0</v>
      </c>
      <c r="DM19" s="44"/>
      <c r="DN19" s="44">
        <f t="shared" si="58"/>
        <v>0</v>
      </c>
      <c r="DO19" s="44"/>
      <c r="DP19" s="44">
        <f t="shared" si="54"/>
        <v>0</v>
      </c>
      <c r="DQ19" s="44">
        <f t="shared" si="59"/>
        <v>29</v>
      </c>
      <c r="DR19" s="44">
        <f t="shared" si="55"/>
        <v>3001278.5849899999</v>
      </c>
    </row>
    <row r="20" spans="1:122" ht="30" customHeight="1" x14ac:dyDescent="0.25">
      <c r="A20" s="51"/>
      <c r="B20" s="52">
        <v>8</v>
      </c>
      <c r="C20" s="38" t="s">
        <v>151</v>
      </c>
      <c r="D20" s="39">
        <f t="shared" si="56"/>
        <v>19063</v>
      </c>
      <c r="E20" s="40">
        <v>18530</v>
      </c>
      <c r="F20" s="40">
        <v>18715</v>
      </c>
      <c r="G20" s="53">
        <v>0.71</v>
      </c>
      <c r="H20" s="42">
        <v>1</v>
      </c>
      <c r="I20" s="42">
        <v>1</v>
      </c>
      <c r="J20" s="43"/>
      <c r="K20" s="39">
        <v>1.4</v>
      </c>
      <c r="L20" s="39">
        <v>1.68</v>
      </c>
      <c r="M20" s="39">
        <v>2.23</v>
      </c>
      <c r="N20" s="39">
        <v>2.57</v>
      </c>
      <c r="O20" s="44">
        <v>101</v>
      </c>
      <c r="P20" s="44">
        <f t="shared" si="4"/>
        <v>2004195.9585083332</v>
      </c>
      <c r="Q20" s="44">
        <v>0</v>
      </c>
      <c r="R20" s="44">
        <f t="shared" si="5"/>
        <v>0</v>
      </c>
      <c r="S20" s="44">
        <v>0</v>
      </c>
      <c r="T20" s="44">
        <f t="shared" si="57"/>
        <v>0</v>
      </c>
      <c r="U20" s="44"/>
      <c r="V20" s="44">
        <f t="shared" si="6"/>
        <v>0</v>
      </c>
      <c r="W20" s="44">
        <v>0</v>
      </c>
      <c r="X20" s="44">
        <f t="shared" si="7"/>
        <v>0</v>
      </c>
      <c r="Y20" s="44">
        <v>0</v>
      </c>
      <c r="Z20" s="44">
        <f t="shared" si="8"/>
        <v>0</v>
      </c>
      <c r="AA20" s="44">
        <v>0</v>
      </c>
      <c r="AB20" s="44">
        <f t="shared" si="9"/>
        <v>0</v>
      </c>
      <c r="AC20" s="44">
        <v>0</v>
      </c>
      <c r="AD20" s="44">
        <f t="shared" si="10"/>
        <v>0</v>
      </c>
      <c r="AE20" s="44">
        <v>40</v>
      </c>
      <c r="AF20" s="44">
        <f t="shared" si="11"/>
        <v>934277.16666666663</v>
      </c>
      <c r="AG20" s="44">
        <v>0</v>
      </c>
      <c r="AH20" s="44">
        <f t="shared" si="12"/>
        <v>0</v>
      </c>
      <c r="AI20" s="44"/>
      <c r="AJ20" s="44">
        <f t="shared" si="13"/>
        <v>0</v>
      </c>
      <c r="AK20" s="44"/>
      <c r="AL20" s="44">
        <f t="shared" si="14"/>
        <v>0</v>
      </c>
      <c r="AM20" s="47">
        <v>0</v>
      </c>
      <c r="AN20" s="44">
        <f t="shared" si="15"/>
        <v>0</v>
      </c>
      <c r="AO20" s="48"/>
      <c r="AP20" s="44">
        <f t="shared" si="16"/>
        <v>0</v>
      </c>
      <c r="AQ20" s="44">
        <v>0</v>
      </c>
      <c r="AR20" s="44">
        <f t="shared" si="17"/>
        <v>0</v>
      </c>
      <c r="AS20" s="44"/>
      <c r="AT20" s="44">
        <f t="shared" si="18"/>
        <v>0</v>
      </c>
      <c r="AU20" s="44">
        <v>0</v>
      </c>
      <c r="AV20" s="44">
        <f t="shared" si="19"/>
        <v>0</v>
      </c>
      <c r="AW20" s="44"/>
      <c r="AX20" s="44">
        <f t="shared" si="20"/>
        <v>0</v>
      </c>
      <c r="AY20" s="44"/>
      <c r="AZ20" s="44">
        <f t="shared" si="21"/>
        <v>0</v>
      </c>
      <c r="BA20" s="44">
        <v>10</v>
      </c>
      <c r="BB20" s="44">
        <f t="shared" si="22"/>
        <v>223105.38740000001</v>
      </c>
      <c r="BC20" s="44"/>
      <c r="BD20" s="44">
        <f t="shared" si="23"/>
        <v>0</v>
      </c>
      <c r="BE20" s="44">
        <v>0</v>
      </c>
      <c r="BF20" s="44">
        <f t="shared" si="24"/>
        <v>0</v>
      </c>
      <c r="BG20" s="44">
        <v>0</v>
      </c>
      <c r="BH20" s="44">
        <f t="shared" si="25"/>
        <v>0</v>
      </c>
      <c r="BI20" s="44">
        <v>223</v>
      </c>
      <c r="BJ20" s="44">
        <f t="shared" si="26"/>
        <v>4521353.9699299997</v>
      </c>
      <c r="BK20" s="44">
        <v>82</v>
      </c>
      <c r="BL20" s="44">
        <f t="shared" si="27"/>
        <v>1638174.9872949996</v>
      </c>
      <c r="BM20" s="44">
        <v>40</v>
      </c>
      <c r="BN20" s="44">
        <f t="shared" si="28"/>
        <v>764559.81746666669</v>
      </c>
      <c r="BO20" s="54">
        <v>0</v>
      </c>
      <c r="BP20" s="44">
        <f t="shared" si="29"/>
        <v>0</v>
      </c>
      <c r="BQ20" s="44">
        <v>0</v>
      </c>
      <c r="BR20" s="44">
        <f t="shared" si="30"/>
        <v>0</v>
      </c>
      <c r="BS20" s="44">
        <v>0</v>
      </c>
      <c r="BT20" s="44">
        <f t="shared" si="31"/>
        <v>0</v>
      </c>
      <c r="BU20" s="44"/>
      <c r="BV20" s="44">
        <f t="shared" si="32"/>
        <v>0</v>
      </c>
      <c r="BW20" s="44">
        <v>0</v>
      </c>
      <c r="BX20" s="44">
        <f t="shared" si="33"/>
        <v>0</v>
      </c>
      <c r="BY20" s="44"/>
      <c r="BZ20" s="44">
        <f t="shared" si="34"/>
        <v>0</v>
      </c>
      <c r="CA20" s="44">
        <v>0</v>
      </c>
      <c r="CB20" s="44">
        <f t="shared" si="35"/>
        <v>0</v>
      </c>
      <c r="CC20" s="44"/>
      <c r="CD20" s="44">
        <f t="shared" si="36"/>
        <v>0</v>
      </c>
      <c r="CE20" s="44">
        <v>76</v>
      </c>
      <c r="CF20" s="44">
        <f t="shared" si="37"/>
        <v>1452663.6531866663</v>
      </c>
      <c r="CG20" s="44">
        <v>160</v>
      </c>
      <c r="CH20" s="44">
        <f t="shared" si="38"/>
        <v>2254223.9477333333</v>
      </c>
      <c r="CI20" s="44">
        <v>14</v>
      </c>
      <c r="CJ20" s="44">
        <f t="shared" si="39"/>
        <v>197244.59542666667</v>
      </c>
      <c r="CK20" s="44">
        <v>12</v>
      </c>
      <c r="CL20" s="44">
        <f t="shared" si="40"/>
        <v>223105.38739999998</v>
      </c>
      <c r="CM20" s="44">
        <v>28</v>
      </c>
      <c r="CN20" s="44">
        <f t="shared" si="41"/>
        <v>636659.35180399998</v>
      </c>
      <c r="CO20" s="44">
        <v>84</v>
      </c>
      <c r="CP20" s="44">
        <f t="shared" si="42"/>
        <v>2195740.1095559997</v>
      </c>
      <c r="CQ20" s="49">
        <v>40</v>
      </c>
      <c r="CR20" s="44">
        <f t="shared" si="43"/>
        <v>844586.5586666665</v>
      </c>
      <c r="CS20" s="56">
        <v>60</v>
      </c>
      <c r="CT20" s="44">
        <f t="shared" si="44"/>
        <v>1532913.67992</v>
      </c>
      <c r="CU20" s="44">
        <v>20</v>
      </c>
      <c r="CV20" s="44">
        <f t="shared" si="45"/>
        <v>444157.78708000004</v>
      </c>
      <c r="CW20" s="44">
        <v>88</v>
      </c>
      <c r="CX20" s="44">
        <f t="shared" si="46"/>
        <v>2252442.094056</v>
      </c>
      <c r="CY20" s="44">
        <v>127</v>
      </c>
      <c r="CZ20" s="44">
        <f t="shared" si="47"/>
        <v>3244667.2891639997</v>
      </c>
      <c r="DA20" s="44">
        <v>70</v>
      </c>
      <c r="DB20" s="44">
        <f t="shared" si="48"/>
        <v>1791715.3020899999</v>
      </c>
      <c r="DC20" s="44">
        <v>12</v>
      </c>
      <c r="DD20" s="44">
        <f t="shared" si="49"/>
        <v>253375.96759999992</v>
      </c>
      <c r="DE20" s="44">
        <v>34</v>
      </c>
      <c r="DF20" s="44">
        <f t="shared" si="50"/>
        <v>739284.43019666662</v>
      </c>
      <c r="DG20" s="44">
        <v>8</v>
      </c>
      <c r="DH20" s="44">
        <f t="shared" si="51"/>
        <v>226626.63239999994</v>
      </c>
      <c r="DI20" s="44">
        <v>23</v>
      </c>
      <c r="DJ20" s="44">
        <f t="shared" si="52"/>
        <v>631939.74438000005</v>
      </c>
      <c r="DK20" s="44">
        <v>37</v>
      </c>
      <c r="DL20" s="44">
        <f t="shared" si="53"/>
        <v>1391291.9225687501</v>
      </c>
      <c r="DM20" s="44">
        <v>27</v>
      </c>
      <c r="DN20" s="44">
        <f t="shared" si="58"/>
        <v>1097405.2121512499</v>
      </c>
      <c r="DO20" s="44"/>
      <c r="DP20" s="44">
        <f t="shared" si="54"/>
        <v>0</v>
      </c>
      <c r="DQ20" s="44">
        <f t="shared" si="59"/>
        <v>1416</v>
      </c>
      <c r="DR20" s="44">
        <f t="shared" si="55"/>
        <v>31495710.952646658</v>
      </c>
    </row>
    <row r="21" spans="1:122" ht="60" customHeight="1" x14ac:dyDescent="0.25">
      <c r="A21" s="51"/>
      <c r="B21" s="52">
        <v>9</v>
      </c>
      <c r="C21" s="38" t="s">
        <v>152</v>
      </c>
      <c r="D21" s="39">
        <f t="shared" si="56"/>
        <v>19063</v>
      </c>
      <c r="E21" s="40">
        <v>18530</v>
      </c>
      <c r="F21" s="40">
        <v>18715</v>
      </c>
      <c r="G21" s="53">
        <v>0.89</v>
      </c>
      <c r="H21" s="42">
        <v>1</v>
      </c>
      <c r="I21" s="42">
        <v>1</v>
      </c>
      <c r="J21" s="43"/>
      <c r="K21" s="39">
        <v>1.4</v>
      </c>
      <c r="L21" s="39">
        <v>1.68</v>
      </c>
      <c r="M21" s="39">
        <v>2.23</v>
      </c>
      <c r="N21" s="39">
        <v>2.57</v>
      </c>
      <c r="O21" s="44">
        <v>13</v>
      </c>
      <c r="P21" s="44">
        <f t="shared" si="4"/>
        <v>323365.60089166666</v>
      </c>
      <c r="Q21" s="44">
        <v>0</v>
      </c>
      <c r="R21" s="44">
        <f t="shared" si="5"/>
        <v>0</v>
      </c>
      <c r="S21" s="44">
        <v>0</v>
      </c>
      <c r="T21" s="44">
        <f t="shared" si="57"/>
        <v>0</v>
      </c>
      <c r="U21" s="44"/>
      <c r="V21" s="44">
        <f t="shared" si="6"/>
        <v>0</v>
      </c>
      <c r="W21" s="44">
        <v>2</v>
      </c>
      <c r="X21" s="44">
        <f t="shared" si="7"/>
        <v>50085.047704999997</v>
      </c>
      <c r="Y21" s="44">
        <v>2</v>
      </c>
      <c r="Z21" s="44">
        <f t="shared" si="8"/>
        <v>49748.553983333331</v>
      </c>
      <c r="AA21" s="44">
        <v>0</v>
      </c>
      <c r="AB21" s="44">
        <f t="shared" si="9"/>
        <v>0</v>
      </c>
      <c r="AC21" s="44">
        <v>0</v>
      </c>
      <c r="AD21" s="44">
        <f t="shared" si="10"/>
        <v>0</v>
      </c>
      <c r="AE21" s="44">
        <v>28</v>
      </c>
      <c r="AF21" s="44">
        <f t="shared" si="11"/>
        <v>819795.31666666665</v>
      </c>
      <c r="AG21" s="44">
        <v>0</v>
      </c>
      <c r="AH21" s="44">
        <f t="shared" si="12"/>
        <v>0</v>
      </c>
      <c r="AI21" s="44"/>
      <c r="AJ21" s="44">
        <f t="shared" si="13"/>
        <v>0</v>
      </c>
      <c r="AK21" s="44"/>
      <c r="AL21" s="44">
        <f t="shared" si="14"/>
        <v>0</v>
      </c>
      <c r="AM21" s="47">
        <v>0</v>
      </c>
      <c r="AN21" s="44">
        <f t="shared" si="15"/>
        <v>0</v>
      </c>
      <c r="AO21" s="48">
        <v>0</v>
      </c>
      <c r="AP21" s="44">
        <f t="shared" si="16"/>
        <v>0</v>
      </c>
      <c r="AQ21" s="44">
        <v>0</v>
      </c>
      <c r="AR21" s="44">
        <f t="shared" si="17"/>
        <v>0</v>
      </c>
      <c r="AS21" s="44">
        <v>0</v>
      </c>
      <c r="AT21" s="44">
        <f t="shared" si="18"/>
        <v>0</v>
      </c>
      <c r="AU21" s="44"/>
      <c r="AV21" s="44">
        <f t="shared" si="19"/>
        <v>0</v>
      </c>
      <c r="AW21" s="44"/>
      <c r="AX21" s="44">
        <f t="shared" si="20"/>
        <v>0</v>
      </c>
      <c r="AY21" s="44"/>
      <c r="AZ21" s="44">
        <f t="shared" si="21"/>
        <v>0</v>
      </c>
      <c r="BA21" s="44">
        <v>7</v>
      </c>
      <c r="BB21" s="44">
        <f t="shared" si="22"/>
        <v>195767.12161999999</v>
      </c>
      <c r="BC21" s="44"/>
      <c r="BD21" s="44">
        <f t="shared" si="23"/>
        <v>0</v>
      </c>
      <c r="BE21" s="44">
        <v>0</v>
      </c>
      <c r="BF21" s="44">
        <f t="shared" si="24"/>
        <v>0</v>
      </c>
      <c r="BG21" s="44">
        <v>0</v>
      </c>
      <c r="BH21" s="44">
        <f t="shared" si="25"/>
        <v>0</v>
      </c>
      <c r="BI21" s="44">
        <v>270</v>
      </c>
      <c r="BJ21" s="44">
        <f t="shared" si="26"/>
        <v>6862131.9963000007</v>
      </c>
      <c r="BK21" s="44">
        <v>10</v>
      </c>
      <c r="BL21" s="44">
        <f t="shared" si="27"/>
        <v>250425.23852499999</v>
      </c>
      <c r="BM21" s="44">
        <v>10</v>
      </c>
      <c r="BN21" s="44">
        <f t="shared" si="28"/>
        <v>239597.97096666667</v>
      </c>
      <c r="BO21" s="54">
        <v>0</v>
      </c>
      <c r="BP21" s="44">
        <f t="shared" si="29"/>
        <v>0</v>
      </c>
      <c r="BQ21" s="44">
        <v>0</v>
      </c>
      <c r="BR21" s="44">
        <f t="shared" si="30"/>
        <v>0</v>
      </c>
      <c r="BS21" s="44">
        <v>0</v>
      </c>
      <c r="BT21" s="44">
        <f t="shared" si="31"/>
        <v>0</v>
      </c>
      <c r="BU21" s="44">
        <v>18</v>
      </c>
      <c r="BV21" s="44">
        <f t="shared" si="32"/>
        <v>317893.20108000003</v>
      </c>
      <c r="BW21" s="44">
        <v>0</v>
      </c>
      <c r="BX21" s="44">
        <f t="shared" si="33"/>
        <v>0</v>
      </c>
      <c r="BY21" s="44"/>
      <c r="BZ21" s="44">
        <f t="shared" si="34"/>
        <v>0</v>
      </c>
      <c r="CA21" s="44">
        <v>0</v>
      </c>
      <c r="CB21" s="44">
        <f t="shared" si="35"/>
        <v>0</v>
      </c>
      <c r="CC21" s="44">
        <v>0</v>
      </c>
      <c r="CD21" s="44">
        <f t="shared" si="36"/>
        <v>0</v>
      </c>
      <c r="CE21" s="44">
        <v>2</v>
      </c>
      <c r="CF21" s="44">
        <f t="shared" si="37"/>
        <v>47919.594193333323</v>
      </c>
      <c r="CG21" s="44"/>
      <c r="CH21" s="44">
        <f t="shared" si="38"/>
        <v>0</v>
      </c>
      <c r="CI21" s="44">
        <v>2</v>
      </c>
      <c r="CJ21" s="44">
        <f t="shared" si="39"/>
        <v>35321.466786666657</v>
      </c>
      <c r="CK21" s="44">
        <v>1</v>
      </c>
      <c r="CL21" s="44">
        <f t="shared" si="40"/>
        <v>23305.609716666662</v>
      </c>
      <c r="CM21" s="44">
        <v>5</v>
      </c>
      <c r="CN21" s="44">
        <f t="shared" si="41"/>
        <v>142511.77643500001</v>
      </c>
      <c r="CO21" s="44">
        <v>23</v>
      </c>
      <c r="CP21" s="44">
        <f t="shared" si="42"/>
        <v>753635.14491300005</v>
      </c>
      <c r="CQ21" s="49">
        <v>5</v>
      </c>
      <c r="CR21" s="44">
        <f t="shared" si="43"/>
        <v>132338.38683333332</v>
      </c>
      <c r="CS21" s="56"/>
      <c r="CT21" s="44">
        <f t="shared" si="44"/>
        <v>0</v>
      </c>
      <c r="CU21" s="44">
        <v>2</v>
      </c>
      <c r="CV21" s="44">
        <f t="shared" si="45"/>
        <v>55676.116972000003</v>
      </c>
      <c r="CW21" s="44">
        <v>11</v>
      </c>
      <c r="CX21" s="44">
        <f t="shared" si="46"/>
        <v>352935.46896299999</v>
      </c>
      <c r="CY21" s="44">
        <v>10</v>
      </c>
      <c r="CZ21" s="44">
        <f t="shared" si="47"/>
        <v>320256.61388000002</v>
      </c>
      <c r="DA21" s="44">
        <v>3</v>
      </c>
      <c r="DB21" s="44">
        <f t="shared" si="48"/>
        <v>96255.127898999999</v>
      </c>
      <c r="DC21" s="44">
        <v>21</v>
      </c>
      <c r="DD21" s="44">
        <f t="shared" si="49"/>
        <v>555821.2246999999</v>
      </c>
      <c r="DE21" s="44"/>
      <c r="DF21" s="44">
        <f t="shared" si="50"/>
        <v>0</v>
      </c>
      <c r="DG21" s="44"/>
      <c r="DH21" s="44">
        <f t="shared" si="51"/>
        <v>0</v>
      </c>
      <c r="DI21" s="44">
        <v>17</v>
      </c>
      <c r="DJ21" s="44">
        <f t="shared" si="52"/>
        <v>585502.04117999994</v>
      </c>
      <c r="DK21" s="44">
        <v>2</v>
      </c>
      <c r="DL21" s="44">
        <f t="shared" si="53"/>
        <v>94271.017212499995</v>
      </c>
      <c r="DM21" s="44">
        <v>8</v>
      </c>
      <c r="DN21" s="44">
        <f t="shared" si="58"/>
        <v>407591.29423666658</v>
      </c>
      <c r="DO21" s="44"/>
      <c r="DP21" s="44">
        <f t="shared" si="54"/>
        <v>0</v>
      </c>
      <c r="DQ21" s="44">
        <f t="shared" si="59"/>
        <v>472</v>
      </c>
      <c r="DR21" s="44">
        <f t="shared" si="55"/>
        <v>12712150.931659503</v>
      </c>
    </row>
    <row r="22" spans="1:122" ht="30" customHeight="1" x14ac:dyDescent="0.25">
      <c r="A22" s="51"/>
      <c r="B22" s="52">
        <v>10</v>
      </c>
      <c r="C22" s="38" t="s">
        <v>153</v>
      </c>
      <c r="D22" s="39">
        <f t="shared" si="56"/>
        <v>19063</v>
      </c>
      <c r="E22" s="40">
        <v>18530</v>
      </c>
      <c r="F22" s="40">
        <v>18715</v>
      </c>
      <c r="G22" s="53">
        <v>0.46</v>
      </c>
      <c r="H22" s="42">
        <v>1</v>
      </c>
      <c r="I22" s="42">
        <v>1</v>
      </c>
      <c r="J22" s="43"/>
      <c r="K22" s="39">
        <v>1.4</v>
      </c>
      <c r="L22" s="39">
        <v>1.68</v>
      </c>
      <c r="M22" s="39">
        <v>2.23</v>
      </c>
      <c r="N22" s="39">
        <v>2.57</v>
      </c>
      <c r="O22" s="44">
        <v>141</v>
      </c>
      <c r="P22" s="44">
        <f t="shared" si="4"/>
        <v>1812747.87155</v>
      </c>
      <c r="Q22" s="44">
        <v>0</v>
      </c>
      <c r="R22" s="44">
        <f t="shared" si="5"/>
        <v>0</v>
      </c>
      <c r="S22" s="44">
        <v>0</v>
      </c>
      <c r="T22" s="44">
        <f t="shared" si="57"/>
        <v>0</v>
      </c>
      <c r="U22" s="44"/>
      <c r="V22" s="44">
        <f t="shared" si="6"/>
        <v>0</v>
      </c>
      <c r="W22" s="44">
        <v>0</v>
      </c>
      <c r="X22" s="44">
        <f t="shared" si="7"/>
        <v>0</v>
      </c>
      <c r="Y22" s="44">
        <v>4</v>
      </c>
      <c r="Z22" s="44">
        <f t="shared" si="8"/>
        <v>51425.471533333322</v>
      </c>
      <c r="AA22" s="44">
        <v>0</v>
      </c>
      <c r="AB22" s="44">
        <f t="shared" si="9"/>
        <v>0</v>
      </c>
      <c r="AC22" s="44">
        <v>0</v>
      </c>
      <c r="AD22" s="44">
        <f t="shared" si="10"/>
        <v>0</v>
      </c>
      <c r="AE22" s="44">
        <v>187</v>
      </c>
      <c r="AF22" s="44">
        <f t="shared" si="11"/>
        <v>2829807.1083333334</v>
      </c>
      <c r="AG22" s="44"/>
      <c r="AH22" s="44">
        <f t="shared" si="12"/>
        <v>0</v>
      </c>
      <c r="AI22" s="44">
        <v>9</v>
      </c>
      <c r="AJ22" s="44">
        <f t="shared" si="13"/>
        <v>98519.997449999995</v>
      </c>
      <c r="AK22" s="44"/>
      <c r="AL22" s="44">
        <f t="shared" si="14"/>
        <v>0</v>
      </c>
      <c r="AM22" s="47">
        <v>0</v>
      </c>
      <c r="AN22" s="44">
        <f t="shared" si="15"/>
        <v>0</v>
      </c>
      <c r="AO22" s="48">
        <v>1</v>
      </c>
      <c r="AP22" s="44">
        <f t="shared" si="16"/>
        <v>14860.458423999999</v>
      </c>
      <c r="AQ22" s="44">
        <v>0</v>
      </c>
      <c r="AR22" s="44">
        <f t="shared" si="17"/>
        <v>0</v>
      </c>
      <c r="AS22" s="44">
        <v>0</v>
      </c>
      <c r="AT22" s="44">
        <f t="shared" si="18"/>
        <v>0</v>
      </c>
      <c r="AU22" s="44">
        <v>0</v>
      </c>
      <c r="AV22" s="44">
        <f t="shared" si="19"/>
        <v>0</v>
      </c>
      <c r="AW22" s="44"/>
      <c r="AX22" s="44">
        <f t="shared" si="20"/>
        <v>0</v>
      </c>
      <c r="AY22" s="44"/>
      <c r="AZ22" s="44">
        <f t="shared" si="21"/>
        <v>0</v>
      </c>
      <c r="BA22" s="44">
        <v>3</v>
      </c>
      <c r="BB22" s="44">
        <f t="shared" si="22"/>
        <v>43364.14572</v>
      </c>
      <c r="BC22" s="44"/>
      <c r="BD22" s="44">
        <f t="shared" si="23"/>
        <v>0</v>
      </c>
      <c r="BE22" s="44">
        <v>0</v>
      </c>
      <c r="BF22" s="44">
        <f t="shared" si="24"/>
        <v>0</v>
      </c>
      <c r="BG22" s="44">
        <v>0</v>
      </c>
      <c r="BH22" s="44">
        <f t="shared" si="25"/>
        <v>0</v>
      </c>
      <c r="BI22" s="44">
        <v>703</v>
      </c>
      <c r="BJ22" s="44">
        <f t="shared" si="26"/>
        <v>9234607.7609800007</v>
      </c>
      <c r="BK22" s="44">
        <v>156</v>
      </c>
      <c r="BL22" s="44">
        <f t="shared" si="27"/>
        <v>2019159.0018600002</v>
      </c>
      <c r="BM22" s="44">
        <v>189</v>
      </c>
      <c r="BN22" s="44">
        <f t="shared" si="28"/>
        <v>2340522.2017799998</v>
      </c>
      <c r="BO22" s="54">
        <v>0</v>
      </c>
      <c r="BP22" s="44">
        <f t="shared" si="29"/>
        <v>0</v>
      </c>
      <c r="BQ22" s="44"/>
      <c r="BR22" s="44">
        <f t="shared" si="30"/>
        <v>0</v>
      </c>
      <c r="BS22" s="44">
        <v>0</v>
      </c>
      <c r="BT22" s="44">
        <f t="shared" si="31"/>
        <v>0</v>
      </c>
      <c r="BU22" s="44">
        <v>15</v>
      </c>
      <c r="BV22" s="44">
        <f t="shared" si="32"/>
        <v>136920.29259999999</v>
      </c>
      <c r="BW22" s="44">
        <v>0</v>
      </c>
      <c r="BX22" s="44">
        <f t="shared" si="33"/>
        <v>0</v>
      </c>
      <c r="BY22" s="44"/>
      <c r="BZ22" s="44">
        <f t="shared" si="34"/>
        <v>0</v>
      </c>
      <c r="CA22" s="44">
        <v>0</v>
      </c>
      <c r="CB22" s="44">
        <f t="shared" si="35"/>
        <v>0</v>
      </c>
      <c r="CC22" s="44">
        <v>0</v>
      </c>
      <c r="CD22" s="44">
        <f t="shared" si="36"/>
        <v>0</v>
      </c>
      <c r="CE22" s="44"/>
      <c r="CF22" s="44">
        <f t="shared" si="37"/>
        <v>0</v>
      </c>
      <c r="CG22" s="44">
        <v>3</v>
      </c>
      <c r="CH22" s="44">
        <f t="shared" si="38"/>
        <v>27384.058519999999</v>
      </c>
      <c r="CI22" s="44">
        <v>45</v>
      </c>
      <c r="CJ22" s="44">
        <f t="shared" si="39"/>
        <v>410760.87779999996</v>
      </c>
      <c r="CK22" s="44">
        <v>15</v>
      </c>
      <c r="CL22" s="44">
        <f t="shared" si="40"/>
        <v>180683.94049999997</v>
      </c>
      <c r="CM22" s="44">
        <v>60</v>
      </c>
      <c r="CN22" s="44">
        <f t="shared" si="41"/>
        <v>883893.26507999992</v>
      </c>
      <c r="CO22" s="44">
        <v>57</v>
      </c>
      <c r="CP22" s="44">
        <f t="shared" si="42"/>
        <v>965330.41033799993</v>
      </c>
      <c r="CQ22" s="49">
        <v>35</v>
      </c>
      <c r="CR22" s="44">
        <f t="shared" si="43"/>
        <v>478797.30966666655</v>
      </c>
      <c r="CS22" s="56">
        <v>143</v>
      </c>
      <c r="CT22" s="44">
        <f t="shared" si="44"/>
        <v>2367020.2315760003</v>
      </c>
      <c r="CU22" s="44">
        <v>5</v>
      </c>
      <c r="CV22" s="44">
        <f t="shared" si="45"/>
        <v>71941.05002000001</v>
      </c>
      <c r="CW22" s="44">
        <v>56</v>
      </c>
      <c r="CX22" s="44">
        <f t="shared" si="46"/>
        <v>928663.70587200008</v>
      </c>
      <c r="CY22" s="44">
        <v>72</v>
      </c>
      <c r="CZ22" s="44">
        <f t="shared" si="47"/>
        <v>1191786.4103039999</v>
      </c>
      <c r="DA22" s="44">
        <v>50</v>
      </c>
      <c r="DB22" s="44">
        <f t="shared" si="48"/>
        <v>829164.02309999999</v>
      </c>
      <c r="DC22" s="44">
        <v>80</v>
      </c>
      <c r="DD22" s="44">
        <f t="shared" si="49"/>
        <v>1094393.8506666666</v>
      </c>
      <c r="DE22" s="44">
        <v>29</v>
      </c>
      <c r="DF22" s="44">
        <f t="shared" si="50"/>
        <v>408535.80359666666</v>
      </c>
      <c r="DG22" s="44">
        <v>3</v>
      </c>
      <c r="DH22" s="44">
        <f t="shared" si="51"/>
        <v>55060.695899999999</v>
      </c>
      <c r="DI22" s="44">
        <v>44</v>
      </c>
      <c r="DJ22" s="44">
        <f t="shared" si="52"/>
        <v>783249.26063999999</v>
      </c>
      <c r="DK22" s="44">
        <v>1</v>
      </c>
      <c r="DL22" s="44">
        <f t="shared" si="53"/>
        <v>24362.172987499998</v>
      </c>
      <c r="DM22" s="44">
        <v>20</v>
      </c>
      <c r="DN22" s="44">
        <f t="shared" si="58"/>
        <v>526662.90828333329</v>
      </c>
      <c r="DO22" s="44"/>
      <c r="DP22" s="44">
        <f t="shared" si="54"/>
        <v>0</v>
      </c>
      <c r="DQ22" s="44">
        <f t="shared" si="59"/>
        <v>2126</v>
      </c>
      <c r="DR22" s="44">
        <f t="shared" si="55"/>
        <v>29809624.285081498</v>
      </c>
    </row>
    <row r="23" spans="1:122" ht="30" customHeight="1" x14ac:dyDescent="0.25">
      <c r="A23" s="51"/>
      <c r="B23" s="52">
        <v>11</v>
      </c>
      <c r="C23" s="38" t="s">
        <v>154</v>
      </c>
      <c r="D23" s="39">
        <f>D22</f>
        <v>19063</v>
      </c>
      <c r="E23" s="40">
        <v>18530</v>
      </c>
      <c r="F23" s="40">
        <v>18715</v>
      </c>
      <c r="G23" s="39">
        <v>0.39</v>
      </c>
      <c r="H23" s="42">
        <v>1</v>
      </c>
      <c r="I23" s="42">
        <v>1</v>
      </c>
      <c r="J23" s="43"/>
      <c r="K23" s="39">
        <v>1.4</v>
      </c>
      <c r="L23" s="39">
        <v>1.68</v>
      </c>
      <c r="M23" s="39">
        <v>2.23</v>
      </c>
      <c r="N23" s="39">
        <v>2.57</v>
      </c>
      <c r="O23" s="44">
        <v>298</v>
      </c>
      <c r="P23" s="44">
        <f t="shared" si="4"/>
        <v>3248189.2943499996</v>
      </c>
      <c r="Q23" s="44">
        <v>0</v>
      </c>
      <c r="R23" s="44">
        <f t="shared" si="5"/>
        <v>0</v>
      </c>
      <c r="S23" s="44">
        <v>0</v>
      </c>
      <c r="T23" s="44">
        <f t="shared" si="57"/>
        <v>0</v>
      </c>
      <c r="U23" s="44"/>
      <c r="V23" s="44">
        <f t="shared" si="6"/>
        <v>0</v>
      </c>
      <c r="W23" s="44">
        <v>3</v>
      </c>
      <c r="X23" s="44">
        <f t="shared" si="7"/>
        <v>32921.070682500002</v>
      </c>
      <c r="Y23" s="44">
        <v>13</v>
      </c>
      <c r="Z23" s="44">
        <f t="shared" si="8"/>
        <v>141699.53297499998</v>
      </c>
      <c r="AA23" s="44">
        <v>0</v>
      </c>
      <c r="AB23" s="44">
        <f t="shared" si="9"/>
        <v>0</v>
      </c>
      <c r="AC23" s="44">
        <v>0</v>
      </c>
      <c r="AD23" s="44">
        <f t="shared" si="10"/>
        <v>0</v>
      </c>
      <c r="AE23" s="44">
        <v>198</v>
      </c>
      <c r="AF23" s="44">
        <f t="shared" si="11"/>
        <v>2540312.7749999999</v>
      </c>
      <c r="AG23" s="44">
        <v>0</v>
      </c>
      <c r="AH23" s="44">
        <f t="shared" si="12"/>
        <v>0</v>
      </c>
      <c r="AI23" s="44"/>
      <c r="AJ23" s="44">
        <f t="shared" si="13"/>
        <v>0</v>
      </c>
      <c r="AK23" s="44"/>
      <c r="AL23" s="44">
        <f t="shared" si="14"/>
        <v>0</v>
      </c>
      <c r="AM23" s="47">
        <v>0</v>
      </c>
      <c r="AN23" s="44">
        <f t="shared" si="15"/>
        <v>0</v>
      </c>
      <c r="AO23" s="48">
        <v>0</v>
      </c>
      <c r="AP23" s="44">
        <f t="shared" si="16"/>
        <v>0</v>
      </c>
      <c r="AQ23" s="44">
        <v>0</v>
      </c>
      <c r="AR23" s="44">
        <f t="shared" si="17"/>
        <v>0</v>
      </c>
      <c r="AS23" s="44"/>
      <c r="AT23" s="44">
        <f t="shared" si="18"/>
        <v>0</v>
      </c>
      <c r="AU23" s="44">
        <v>0</v>
      </c>
      <c r="AV23" s="44">
        <f t="shared" si="19"/>
        <v>0</v>
      </c>
      <c r="AW23" s="44"/>
      <c r="AX23" s="44">
        <f t="shared" si="20"/>
        <v>0</v>
      </c>
      <c r="AY23" s="44"/>
      <c r="AZ23" s="44">
        <f t="shared" si="21"/>
        <v>0</v>
      </c>
      <c r="BA23" s="44"/>
      <c r="BB23" s="44">
        <f t="shared" si="22"/>
        <v>0</v>
      </c>
      <c r="BC23" s="44"/>
      <c r="BD23" s="44">
        <f t="shared" si="23"/>
        <v>0</v>
      </c>
      <c r="BE23" s="44">
        <v>0</v>
      </c>
      <c r="BF23" s="44">
        <f t="shared" si="24"/>
        <v>0</v>
      </c>
      <c r="BG23" s="44"/>
      <c r="BH23" s="44">
        <f t="shared" si="25"/>
        <v>0</v>
      </c>
      <c r="BI23" s="44">
        <v>230</v>
      </c>
      <c r="BJ23" s="44">
        <f t="shared" si="26"/>
        <v>2561519.9337000004</v>
      </c>
      <c r="BK23" s="44">
        <v>620</v>
      </c>
      <c r="BL23" s="44">
        <f t="shared" si="27"/>
        <v>6803687.9410499996</v>
      </c>
      <c r="BM23" s="44">
        <v>212</v>
      </c>
      <c r="BN23" s="44">
        <f t="shared" si="28"/>
        <v>2225838.2291600001</v>
      </c>
      <c r="BO23" s="54">
        <v>0</v>
      </c>
      <c r="BP23" s="44">
        <f t="shared" si="29"/>
        <v>0</v>
      </c>
      <c r="BQ23" s="44">
        <v>0</v>
      </c>
      <c r="BR23" s="44">
        <f t="shared" si="30"/>
        <v>0</v>
      </c>
      <c r="BS23" s="44">
        <v>0</v>
      </c>
      <c r="BT23" s="44">
        <f t="shared" si="31"/>
        <v>0</v>
      </c>
      <c r="BU23" s="44">
        <v>0</v>
      </c>
      <c r="BV23" s="44">
        <f t="shared" si="32"/>
        <v>0</v>
      </c>
      <c r="BW23" s="44">
        <v>0</v>
      </c>
      <c r="BX23" s="44">
        <f t="shared" si="33"/>
        <v>0</v>
      </c>
      <c r="BY23" s="44"/>
      <c r="BZ23" s="44">
        <f t="shared" si="34"/>
        <v>0</v>
      </c>
      <c r="CA23" s="44">
        <v>0</v>
      </c>
      <c r="CB23" s="44">
        <f t="shared" si="35"/>
        <v>0</v>
      </c>
      <c r="CC23" s="44">
        <v>0</v>
      </c>
      <c r="CD23" s="44">
        <f t="shared" si="36"/>
        <v>0</v>
      </c>
      <c r="CE23" s="44">
        <v>1</v>
      </c>
      <c r="CF23" s="44">
        <f t="shared" si="37"/>
        <v>10499.236929999999</v>
      </c>
      <c r="CG23" s="44">
        <v>22</v>
      </c>
      <c r="CH23" s="44">
        <f t="shared" si="38"/>
        <v>170257.40732</v>
      </c>
      <c r="CI23" s="44"/>
      <c r="CJ23" s="44">
        <f t="shared" si="39"/>
        <v>0</v>
      </c>
      <c r="CK23" s="44">
        <v>51</v>
      </c>
      <c r="CL23" s="44">
        <f t="shared" si="40"/>
        <v>520841.09804999997</v>
      </c>
      <c r="CM23" s="44">
        <v>93</v>
      </c>
      <c r="CN23" s="44">
        <f t="shared" si="41"/>
        <v>1161551.0407410001</v>
      </c>
      <c r="CO23" s="44"/>
      <c r="CP23" s="44">
        <f t="shared" si="42"/>
        <v>0</v>
      </c>
      <c r="CQ23" s="49">
        <v>5</v>
      </c>
      <c r="CR23" s="44">
        <f t="shared" si="43"/>
        <v>57990.978499999997</v>
      </c>
      <c r="CS23" s="44">
        <v>25</v>
      </c>
      <c r="CT23" s="44">
        <f t="shared" si="44"/>
        <v>350842.91970000003</v>
      </c>
      <c r="CU23" s="44">
        <v>5</v>
      </c>
      <c r="CV23" s="44">
        <f t="shared" si="45"/>
        <v>60993.498930000002</v>
      </c>
      <c r="CW23" s="44">
        <v>81</v>
      </c>
      <c r="CX23" s="44">
        <f t="shared" si="46"/>
        <v>1138838.760423</v>
      </c>
      <c r="CY23" s="44">
        <v>4</v>
      </c>
      <c r="CZ23" s="44">
        <f t="shared" si="47"/>
        <v>56134.867151999999</v>
      </c>
      <c r="DA23" s="44">
        <v>160</v>
      </c>
      <c r="DB23" s="44">
        <f t="shared" si="48"/>
        <v>2249558.0452799997</v>
      </c>
      <c r="DC23" s="44">
        <v>1</v>
      </c>
      <c r="DD23" s="44">
        <f t="shared" si="49"/>
        <v>11598.195699999997</v>
      </c>
      <c r="DE23" s="44">
        <v>103</v>
      </c>
      <c r="DF23" s="44">
        <f t="shared" si="50"/>
        <v>1230201.1417150002</v>
      </c>
      <c r="DG23" s="44"/>
      <c r="DH23" s="44">
        <f t="shared" si="51"/>
        <v>0</v>
      </c>
      <c r="DI23" s="44"/>
      <c r="DJ23" s="44">
        <f t="shared" si="52"/>
        <v>0</v>
      </c>
      <c r="DK23" s="44"/>
      <c r="DL23" s="44">
        <f t="shared" si="53"/>
        <v>0</v>
      </c>
      <c r="DM23" s="44">
        <v>12</v>
      </c>
      <c r="DN23" s="44">
        <f t="shared" si="58"/>
        <v>267911.131605</v>
      </c>
      <c r="DO23" s="44"/>
      <c r="DP23" s="44">
        <f t="shared" si="54"/>
        <v>0</v>
      </c>
      <c r="DQ23" s="44">
        <f t="shared" si="59"/>
        <v>2137</v>
      </c>
      <c r="DR23" s="44">
        <f t="shared" si="55"/>
        <v>24841387.098963503</v>
      </c>
    </row>
    <row r="24" spans="1:122" ht="30" customHeight="1" x14ac:dyDescent="0.25">
      <c r="A24" s="51"/>
      <c r="B24" s="52">
        <v>12</v>
      </c>
      <c r="C24" s="38" t="s">
        <v>155</v>
      </c>
      <c r="D24" s="39">
        <f t="shared" si="56"/>
        <v>19063</v>
      </c>
      <c r="E24" s="40">
        <v>18530</v>
      </c>
      <c r="F24" s="40">
        <v>18715</v>
      </c>
      <c r="G24" s="39">
        <v>0.57999999999999996</v>
      </c>
      <c r="H24" s="42">
        <v>1</v>
      </c>
      <c r="I24" s="42">
        <v>1</v>
      </c>
      <c r="J24" s="43"/>
      <c r="K24" s="39">
        <v>1.4</v>
      </c>
      <c r="L24" s="39">
        <v>1.68</v>
      </c>
      <c r="M24" s="39">
        <v>2.23</v>
      </c>
      <c r="N24" s="39">
        <v>2.57</v>
      </c>
      <c r="O24" s="44">
        <v>254</v>
      </c>
      <c r="P24" s="44">
        <f t="shared" si="4"/>
        <v>4117391.5577666666</v>
      </c>
      <c r="Q24" s="44">
        <v>0</v>
      </c>
      <c r="R24" s="44">
        <f t="shared" si="5"/>
        <v>0</v>
      </c>
      <c r="S24" s="44">
        <v>0</v>
      </c>
      <c r="T24" s="44">
        <f t="shared" si="57"/>
        <v>0</v>
      </c>
      <c r="U24" s="44"/>
      <c r="V24" s="44">
        <f t="shared" si="6"/>
        <v>0</v>
      </c>
      <c r="W24" s="44">
        <v>0</v>
      </c>
      <c r="X24" s="44">
        <f t="shared" si="7"/>
        <v>0</v>
      </c>
      <c r="Y24" s="44">
        <v>12</v>
      </c>
      <c r="Z24" s="44">
        <f t="shared" si="8"/>
        <v>194522.43580000001</v>
      </c>
      <c r="AA24" s="44">
        <v>0</v>
      </c>
      <c r="AB24" s="44">
        <f t="shared" si="9"/>
        <v>0</v>
      </c>
      <c r="AC24" s="44">
        <v>0</v>
      </c>
      <c r="AD24" s="44">
        <f t="shared" si="10"/>
        <v>0</v>
      </c>
      <c r="AE24" s="44">
        <v>181</v>
      </c>
      <c r="AF24" s="44">
        <f t="shared" si="11"/>
        <v>3453535.8083333331</v>
      </c>
      <c r="AG24" s="44">
        <v>0</v>
      </c>
      <c r="AH24" s="44">
        <f t="shared" si="12"/>
        <v>0</v>
      </c>
      <c r="AI24" s="44"/>
      <c r="AJ24" s="44">
        <f t="shared" si="13"/>
        <v>0</v>
      </c>
      <c r="AK24" s="44"/>
      <c r="AL24" s="44">
        <f t="shared" si="14"/>
        <v>0</v>
      </c>
      <c r="AM24" s="47">
        <v>0</v>
      </c>
      <c r="AN24" s="44">
        <f t="shared" si="15"/>
        <v>0</v>
      </c>
      <c r="AO24" s="48">
        <v>0</v>
      </c>
      <c r="AP24" s="44">
        <f t="shared" si="16"/>
        <v>0</v>
      </c>
      <c r="AQ24" s="44">
        <v>0</v>
      </c>
      <c r="AR24" s="44">
        <f t="shared" si="17"/>
        <v>0</v>
      </c>
      <c r="AS24" s="44"/>
      <c r="AT24" s="44">
        <f t="shared" si="18"/>
        <v>0</v>
      </c>
      <c r="AU24" s="44">
        <v>0</v>
      </c>
      <c r="AV24" s="44">
        <f t="shared" si="19"/>
        <v>0</v>
      </c>
      <c r="AW24" s="44"/>
      <c r="AX24" s="44">
        <f t="shared" si="20"/>
        <v>0</v>
      </c>
      <c r="AY24" s="44"/>
      <c r="AZ24" s="44">
        <f t="shared" si="21"/>
        <v>0</v>
      </c>
      <c r="BA24" s="44">
        <v>57</v>
      </c>
      <c r="BB24" s="44">
        <f t="shared" si="22"/>
        <v>1038854.0996399998</v>
      </c>
      <c r="BC24" s="44"/>
      <c r="BD24" s="44">
        <f t="shared" si="23"/>
        <v>0</v>
      </c>
      <c r="BE24" s="44"/>
      <c r="BF24" s="44">
        <f t="shared" si="24"/>
        <v>0</v>
      </c>
      <c r="BG24" s="44"/>
      <c r="BH24" s="44">
        <f t="shared" si="25"/>
        <v>0</v>
      </c>
      <c r="BI24" s="44">
        <v>380</v>
      </c>
      <c r="BJ24" s="44">
        <f t="shared" si="26"/>
        <v>6293857.2283999994</v>
      </c>
      <c r="BK24" s="44">
        <v>320</v>
      </c>
      <c r="BL24" s="44">
        <f t="shared" si="27"/>
        <v>5222351.0415999992</v>
      </c>
      <c r="BM24" s="44">
        <v>161</v>
      </c>
      <c r="BN24" s="44">
        <f t="shared" si="28"/>
        <v>2513894.2167266663</v>
      </c>
      <c r="BO24" s="54">
        <v>0</v>
      </c>
      <c r="BP24" s="44">
        <f t="shared" si="29"/>
        <v>0</v>
      </c>
      <c r="BQ24" s="44">
        <v>0</v>
      </c>
      <c r="BR24" s="44">
        <f t="shared" si="30"/>
        <v>0</v>
      </c>
      <c r="BS24" s="44">
        <v>0</v>
      </c>
      <c r="BT24" s="44">
        <f t="shared" si="31"/>
        <v>0</v>
      </c>
      <c r="BU24" s="44">
        <v>0</v>
      </c>
      <c r="BV24" s="44">
        <f t="shared" si="32"/>
        <v>0</v>
      </c>
      <c r="BW24" s="44">
        <v>0</v>
      </c>
      <c r="BX24" s="44">
        <f t="shared" si="33"/>
        <v>0</v>
      </c>
      <c r="BY24" s="44"/>
      <c r="BZ24" s="44">
        <f t="shared" si="34"/>
        <v>0</v>
      </c>
      <c r="CA24" s="44">
        <v>0</v>
      </c>
      <c r="CB24" s="44">
        <f t="shared" si="35"/>
        <v>0</v>
      </c>
      <c r="CC24" s="44">
        <v>0</v>
      </c>
      <c r="CD24" s="44">
        <f t="shared" si="36"/>
        <v>0</v>
      </c>
      <c r="CE24" s="44">
        <v>127</v>
      </c>
      <c r="CF24" s="44">
        <f t="shared" si="37"/>
        <v>1983009.7237533333</v>
      </c>
      <c r="CG24" s="44"/>
      <c r="CH24" s="44">
        <f t="shared" si="38"/>
        <v>0</v>
      </c>
      <c r="CI24" s="44">
        <v>10</v>
      </c>
      <c r="CJ24" s="44">
        <f t="shared" si="39"/>
        <v>115092.41986666666</v>
      </c>
      <c r="CK24" s="44"/>
      <c r="CL24" s="44">
        <f t="shared" si="40"/>
        <v>0</v>
      </c>
      <c r="CM24" s="44">
        <v>13</v>
      </c>
      <c r="CN24" s="44">
        <f t="shared" si="41"/>
        <v>241469.39198199997</v>
      </c>
      <c r="CO24" s="44">
        <v>3</v>
      </c>
      <c r="CP24" s="44">
        <f t="shared" si="42"/>
        <v>64060.828145999985</v>
      </c>
      <c r="CQ24" s="49"/>
      <c r="CR24" s="44">
        <f t="shared" si="43"/>
        <v>0</v>
      </c>
      <c r="CS24" s="44">
        <v>5</v>
      </c>
      <c r="CT24" s="44">
        <f t="shared" si="44"/>
        <v>104353.27867999999</v>
      </c>
      <c r="CU24" s="44">
        <v>0</v>
      </c>
      <c r="CV24" s="44">
        <f t="shared" si="45"/>
        <v>0</v>
      </c>
      <c r="CW24" s="44"/>
      <c r="CX24" s="44">
        <f t="shared" si="46"/>
        <v>0</v>
      </c>
      <c r="CY24" s="44">
        <v>6</v>
      </c>
      <c r="CZ24" s="44">
        <f t="shared" si="47"/>
        <v>125223.93441599997</v>
      </c>
      <c r="DA24" s="44">
        <v>1</v>
      </c>
      <c r="DB24" s="44">
        <f t="shared" si="48"/>
        <v>20909.353625999996</v>
      </c>
      <c r="DC24" s="44"/>
      <c r="DD24" s="44">
        <f t="shared" si="49"/>
        <v>0</v>
      </c>
      <c r="DE24" s="44">
        <v>73</v>
      </c>
      <c r="DF24" s="44">
        <f t="shared" si="50"/>
        <v>1296657.1157633332</v>
      </c>
      <c r="DG24" s="44"/>
      <c r="DH24" s="44">
        <f t="shared" si="51"/>
        <v>0</v>
      </c>
      <c r="DI24" s="44">
        <v>1</v>
      </c>
      <c r="DJ24" s="44">
        <f t="shared" si="52"/>
        <v>22444.889879999995</v>
      </c>
      <c r="DK24" s="44"/>
      <c r="DL24" s="44">
        <f t="shared" si="53"/>
        <v>0</v>
      </c>
      <c r="DM24" s="44"/>
      <c r="DN24" s="44">
        <f t="shared" si="58"/>
        <v>0</v>
      </c>
      <c r="DO24" s="44"/>
      <c r="DP24" s="44">
        <f t="shared" si="54"/>
        <v>0</v>
      </c>
      <c r="DQ24" s="44">
        <f t="shared" si="59"/>
        <v>1604</v>
      </c>
      <c r="DR24" s="44">
        <f t="shared" si="55"/>
        <v>26807627.324380003</v>
      </c>
    </row>
    <row r="25" spans="1:122" ht="30" customHeight="1" x14ac:dyDescent="0.25">
      <c r="A25" s="51"/>
      <c r="B25" s="52">
        <v>13</v>
      </c>
      <c r="C25" s="38" t="s">
        <v>156</v>
      </c>
      <c r="D25" s="39">
        <f t="shared" si="56"/>
        <v>19063</v>
      </c>
      <c r="E25" s="40">
        <v>18530</v>
      </c>
      <c r="F25" s="40">
        <v>18715</v>
      </c>
      <c r="G25" s="39">
        <v>1.17</v>
      </c>
      <c r="H25" s="42">
        <v>1</v>
      </c>
      <c r="I25" s="42">
        <v>1</v>
      </c>
      <c r="J25" s="43"/>
      <c r="K25" s="39">
        <v>1.4</v>
      </c>
      <c r="L25" s="39">
        <v>1.68</v>
      </c>
      <c r="M25" s="39">
        <v>2.23</v>
      </c>
      <c r="N25" s="39">
        <v>2.57</v>
      </c>
      <c r="O25" s="44">
        <v>455</v>
      </c>
      <c r="P25" s="44">
        <f t="shared" si="4"/>
        <v>14878450.962374998</v>
      </c>
      <c r="Q25" s="44">
        <v>0</v>
      </c>
      <c r="R25" s="44">
        <f t="shared" si="5"/>
        <v>0</v>
      </c>
      <c r="S25" s="44">
        <v>0</v>
      </c>
      <c r="T25" s="44">
        <f t="shared" si="57"/>
        <v>0</v>
      </c>
      <c r="U25" s="44"/>
      <c r="V25" s="44">
        <f t="shared" si="6"/>
        <v>0</v>
      </c>
      <c r="W25" s="44">
        <v>18</v>
      </c>
      <c r="X25" s="44">
        <f t="shared" si="7"/>
        <v>592579.27228499996</v>
      </c>
      <c r="Y25" s="44">
        <v>45</v>
      </c>
      <c r="Z25" s="44">
        <f t="shared" si="8"/>
        <v>1471495.1501249999</v>
      </c>
      <c r="AA25" s="44">
        <v>0</v>
      </c>
      <c r="AB25" s="44">
        <f t="shared" si="9"/>
        <v>0</v>
      </c>
      <c r="AC25" s="44">
        <v>0</v>
      </c>
      <c r="AD25" s="44">
        <f t="shared" si="10"/>
        <v>0</v>
      </c>
      <c r="AE25" s="44">
        <v>363</v>
      </c>
      <c r="AF25" s="44">
        <f t="shared" si="11"/>
        <v>13971720.262499999</v>
      </c>
      <c r="AG25" s="44"/>
      <c r="AH25" s="44">
        <f t="shared" si="12"/>
        <v>0</v>
      </c>
      <c r="AI25" s="44">
        <v>30</v>
      </c>
      <c r="AJ25" s="44">
        <f t="shared" si="13"/>
        <v>835278.23924999987</v>
      </c>
      <c r="AK25" s="44"/>
      <c r="AL25" s="44">
        <f t="shared" si="14"/>
        <v>0</v>
      </c>
      <c r="AM25" s="47">
        <v>0</v>
      </c>
      <c r="AN25" s="44">
        <f t="shared" si="15"/>
        <v>0</v>
      </c>
      <c r="AO25" s="48">
        <v>2</v>
      </c>
      <c r="AP25" s="44">
        <f t="shared" si="16"/>
        <v>75594.505895999988</v>
      </c>
      <c r="AQ25" s="44">
        <v>0</v>
      </c>
      <c r="AR25" s="44">
        <f t="shared" si="17"/>
        <v>0</v>
      </c>
      <c r="AS25" s="44">
        <v>4</v>
      </c>
      <c r="AT25" s="44">
        <f t="shared" si="18"/>
        <v>151189.01179199998</v>
      </c>
      <c r="AU25" s="44">
        <v>10</v>
      </c>
      <c r="AV25" s="44">
        <f t="shared" si="19"/>
        <v>390056.81715000002</v>
      </c>
      <c r="AW25" s="44"/>
      <c r="AX25" s="44">
        <f t="shared" si="20"/>
        <v>0</v>
      </c>
      <c r="AY25" s="44"/>
      <c r="AZ25" s="44">
        <f t="shared" si="21"/>
        <v>0</v>
      </c>
      <c r="BA25" s="44">
        <v>33</v>
      </c>
      <c r="BB25" s="44">
        <f t="shared" si="22"/>
        <v>1213253.3813399998</v>
      </c>
      <c r="BC25" s="44"/>
      <c r="BD25" s="44">
        <f t="shared" si="23"/>
        <v>0</v>
      </c>
      <c r="BE25" s="44"/>
      <c r="BF25" s="44">
        <f t="shared" si="24"/>
        <v>0</v>
      </c>
      <c r="BG25" s="44"/>
      <c r="BH25" s="44">
        <f t="shared" si="25"/>
        <v>0</v>
      </c>
      <c r="BI25" s="44">
        <v>541</v>
      </c>
      <c r="BJ25" s="44">
        <f t="shared" si="26"/>
        <v>18075421.097369999</v>
      </c>
      <c r="BK25" s="44">
        <v>436</v>
      </c>
      <c r="BL25" s="44">
        <f t="shared" si="27"/>
        <v>14353586.817569999</v>
      </c>
      <c r="BM25" s="44">
        <v>316</v>
      </c>
      <c r="BN25" s="44">
        <f t="shared" si="28"/>
        <v>9953276.6096399985</v>
      </c>
      <c r="BO25" s="54">
        <v>0</v>
      </c>
      <c r="BP25" s="44">
        <f t="shared" si="29"/>
        <v>0</v>
      </c>
      <c r="BQ25" s="44">
        <v>0</v>
      </c>
      <c r="BR25" s="44">
        <f t="shared" si="30"/>
        <v>0</v>
      </c>
      <c r="BS25" s="44">
        <v>0</v>
      </c>
      <c r="BT25" s="44">
        <f t="shared" si="31"/>
        <v>0</v>
      </c>
      <c r="BU25" s="44">
        <v>0</v>
      </c>
      <c r="BV25" s="44">
        <f t="shared" si="32"/>
        <v>0</v>
      </c>
      <c r="BW25" s="44">
        <v>0</v>
      </c>
      <c r="BX25" s="44">
        <f t="shared" si="33"/>
        <v>0</v>
      </c>
      <c r="BY25" s="44"/>
      <c r="BZ25" s="44">
        <f t="shared" si="34"/>
        <v>0</v>
      </c>
      <c r="CA25" s="44">
        <v>0</v>
      </c>
      <c r="CB25" s="44">
        <f t="shared" si="35"/>
        <v>0</v>
      </c>
      <c r="CC25" s="44">
        <v>0</v>
      </c>
      <c r="CD25" s="44">
        <f t="shared" si="36"/>
        <v>0</v>
      </c>
      <c r="CE25" s="44">
        <v>55</v>
      </c>
      <c r="CF25" s="44">
        <f t="shared" si="37"/>
        <v>1732374.0934499996</v>
      </c>
      <c r="CG25" s="44"/>
      <c r="CH25" s="44">
        <f t="shared" si="38"/>
        <v>0</v>
      </c>
      <c r="CI25" s="44"/>
      <c r="CJ25" s="44">
        <f t="shared" si="39"/>
        <v>0</v>
      </c>
      <c r="CK25" s="44">
        <v>5</v>
      </c>
      <c r="CL25" s="44">
        <f t="shared" si="40"/>
        <v>153188.55824999997</v>
      </c>
      <c r="CM25" s="44">
        <v>92</v>
      </c>
      <c r="CN25" s="44">
        <f t="shared" si="41"/>
        <v>3447183.7338120001</v>
      </c>
      <c r="CO25" s="44">
        <v>50</v>
      </c>
      <c r="CP25" s="44">
        <f t="shared" si="42"/>
        <v>2153769.2221499998</v>
      </c>
      <c r="CQ25" s="49">
        <v>8</v>
      </c>
      <c r="CR25" s="44">
        <f t="shared" si="43"/>
        <v>278356.69679999992</v>
      </c>
      <c r="CS25" s="44">
        <v>77</v>
      </c>
      <c r="CT25" s="44">
        <f t="shared" si="44"/>
        <v>3241788.578028</v>
      </c>
      <c r="CU25" s="44">
        <v>0</v>
      </c>
      <c r="CV25" s="44">
        <f t="shared" si="45"/>
        <v>0</v>
      </c>
      <c r="CW25" s="44">
        <v>3</v>
      </c>
      <c r="CX25" s="44">
        <f t="shared" si="46"/>
        <v>126537.64004699996</v>
      </c>
      <c r="CY25" s="44">
        <v>1</v>
      </c>
      <c r="CZ25" s="44">
        <f t="shared" si="47"/>
        <v>42101.150363999994</v>
      </c>
      <c r="DA25" s="44">
        <v>38</v>
      </c>
      <c r="DB25" s="44">
        <f t="shared" si="48"/>
        <v>1602810.1072619997</v>
      </c>
      <c r="DC25" s="44">
        <v>6</v>
      </c>
      <c r="DD25" s="44">
        <f t="shared" si="49"/>
        <v>208767.52259999994</v>
      </c>
      <c r="DE25" s="44">
        <v>39</v>
      </c>
      <c r="DF25" s="44">
        <f t="shared" si="50"/>
        <v>1397412.9473849996</v>
      </c>
      <c r="DG25" s="44"/>
      <c r="DH25" s="44">
        <f t="shared" si="51"/>
        <v>0</v>
      </c>
      <c r="DI25" s="44">
        <v>9</v>
      </c>
      <c r="DJ25" s="44">
        <f t="shared" si="52"/>
        <v>407490.84557999996</v>
      </c>
      <c r="DK25" s="44">
        <v>9</v>
      </c>
      <c r="DL25" s="44">
        <f t="shared" si="53"/>
        <v>557681.91643124993</v>
      </c>
      <c r="DM25" s="44">
        <v>7</v>
      </c>
      <c r="DN25" s="44">
        <f t="shared" si="58"/>
        <v>468844.48030874995</v>
      </c>
      <c r="DO25" s="44"/>
      <c r="DP25" s="44">
        <f t="shared" si="54"/>
        <v>0</v>
      </c>
      <c r="DQ25" s="44">
        <f t="shared" si="59"/>
        <v>2652</v>
      </c>
      <c r="DR25" s="44">
        <f t="shared" si="55"/>
        <v>91780209.61976096</v>
      </c>
    </row>
    <row r="26" spans="1:122" ht="30" customHeight="1" x14ac:dyDescent="0.25">
      <c r="A26" s="51"/>
      <c r="B26" s="52">
        <v>14</v>
      </c>
      <c r="C26" s="38" t="s">
        <v>157</v>
      </c>
      <c r="D26" s="39">
        <f t="shared" si="56"/>
        <v>19063</v>
      </c>
      <c r="E26" s="40">
        <v>18530</v>
      </c>
      <c r="F26" s="40">
        <v>18715</v>
      </c>
      <c r="G26" s="39">
        <v>2.2000000000000002</v>
      </c>
      <c r="H26" s="42">
        <v>1</v>
      </c>
      <c r="I26" s="42">
        <v>1</v>
      </c>
      <c r="J26" s="43"/>
      <c r="K26" s="39">
        <v>1.4</v>
      </c>
      <c r="L26" s="39">
        <v>1.68</v>
      </c>
      <c r="M26" s="39">
        <v>2.23</v>
      </c>
      <c r="N26" s="39">
        <v>2.57</v>
      </c>
      <c r="O26" s="44">
        <v>75</v>
      </c>
      <c r="P26" s="44">
        <f t="shared" si="4"/>
        <v>4611523.2625000002</v>
      </c>
      <c r="Q26" s="44">
        <v>0</v>
      </c>
      <c r="R26" s="44">
        <f t="shared" si="5"/>
        <v>0</v>
      </c>
      <c r="S26" s="44">
        <v>0</v>
      </c>
      <c r="T26" s="44">
        <f t="shared" si="57"/>
        <v>0</v>
      </c>
      <c r="U26" s="44"/>
      <c r="V26" s="44">
        <f t="shared" si="6"/>
        <v>0</v>
      </c>
      <c r="W26" s="44">
        <v>0</v>
      </c>
      <c r="X26" s="44">
        <f t="shared" si="7"/>
        <v>0</v>
      </c>
      <c r="Y26" s="44">
        <v>15</v>
      </c>
      <c r="Z26" s="44">
        <f t="shared" si="8"/>
        <v>922304.65250000008</v>
      </c>
      <c r="AA26" s="44">
        <v>0</v>
      </c>
      <c r="AB26" s="44">
        <f t="shared" si="9"/>
        <v>0</v>
      </c>
      <c r="AC26" s="44">
        <v>0</v>
      </c>
      <c r="AD26" s="44">
        <f t="shared" si="10"/>
        <v>0</v>
      </c>
      <c r="AE26" s="44">
        <v>65</v>
      </c>
      <c r="AF26" s="44">
        <f t="shared" si="11"/>
        <v>4704282.916666667</v>
      </c>
      <c r="AG26" s="44">
        <v>0</v>
      </c>
      <c r="AH26" s="44">
        <f t="shared" si="12"/>
        <v>0</v>
      </c>
      <c r="AI26" s="44">
        <v>33</v>
      </c>
      <c r="AJ26" s="44">
        <f t="shared" si="13"/>
        <v>1727669.5205000001</v>
      </c>
      <c r="AK26" s="44"/>
      <c r="AL26" s="44">
        <f t="shared" si="14"/>
        <v>0</v>
      </c>
      <c r="AM26" s="47">
        <v>0</v>
      </c>
      <c r="AN26" s="44">
        <f t="shared" si="15"/>
        <v>0</v>
      </c>
      <c r="AO26" s="48">
        <v>0</v>
      </c>
      <c r="AP26" s="44">
        <f t="shared" si="16"/>
        <v>0</v>
      </c>
      <c r="AQ26" s="44">
        <v>0</v>
      </c>
      <c r="AR26" s="44">
        <f t="shared" si="17"/>
        <v>0</v>
      </c>
      <c r="AS26" s="44">
        <v>1</v>
      </c>
      <c r="AT26" s="44">
        <f t="shared" si="18"/>
        <v>71071.75768000001</v>
      </c>
      <c r="AU26" s="44"/>
      <c r="AV26" s="44">
        <f t="shared" si="19"/>
        <v>0</v>
      </c>
      <c r="AW26" s="44"/>
      <c r="AX26" s="44">
        <f t="shared" si="20"/>
        <v>0</v>
      </c>
      <c r="AY26" s="44"/>
      <c r="AZ26" s="44">
        <f t="shared" si="21"/>
        <v>0</v>
      </c>
      <c r="BA26" s="44">
        <v>2</v>
      </c>
      <c r="BB26" s="44">
        <f t="shared" si="22"/>
        <v>138262.49359999999</v>
      </c>
      <c r="BC26" s="44"/>
      <c r="BD26" s="44">
        <f t="shared" si="23"/>
        <v>0</v>
      </c>
      <c r="BE26" s="44"/>
      <c r="BF26" s="44">
        <f t="shared" si="24"/>
        <v>0</v>
      </c>
      <c r="BG26" s="44"/>
      <c r="BH26" s="44">
        <f t="shared" si="25"/>
        <v>0</v>
      </c>
      <c r="BI26" s="44">
        <v>3</v>
      </c>
      <c r="BJ26" s="44">
        <f t="shared" si="26"/>
        <v>188473.03860000003</v>
      </c>
      <c r="BK26" s="44">
        <v>53</v>
      </c>
      <c r="BL26" s="44">
        <f t="shared" si="27"/>
        <v>3280852.00135</v>
      </c>
      <c r="BM26" s="44">
        <v>34</v>
      </c>
      <c r="BN26" s="44">
        <f t="shared" si="28"/>
        <v>2013699.8009333336</v>
      </c>
      <c r="BO26" s="54">
        <v>0</v>
      </c>
      <c r="BP26" s="44">
        <f t="shared" si="29"/>
        <v>0</v>
      </c>
      <c r="BQ26" s="44">
        <v>0</v>
      </c>
      <c r="BR26" s="44">
        <f t="shared" si="30"/>
        <v>0</v>
      </c>
      <c r="BS26" s="44">
        <v>0</v>
      </c>
      <c r="BT26" s="44">
        <f t="shared" si="31"/>
        <v>0</v>
      </c>
      <c r="BU26" s="44">
        <v>0</v>
      </c>
      <c r="BV26" s="44">
        <f t="shared" si="32"/>
        <v>0</v>
      </c>
      <c r="BW26" s="44">
        <v>0</v>
      </c>
      <c r="BX26" s="44">
        <f t="shared" si="33"/>
        <v>0</v>
      </c>
      <c r="BY26" s="44"/>
      <c r="BZ26" s="44">
        <f t="shared" si="34"/>
        <v>0</v>
      </c>
      <c r="CA26" s="44">
        <v>0</v>
      </c>
      <c r="CB26" s="44">
        <f t="shared" si="35"/>
        <v>0</v>
      </c>
      <c r="CC26" s="44">
        <v>0</v>
      </c>
      <c r="CD26" s="44">
        <f t="shared" si="36"/>
        <v>0</v>
      </c>
      <c r="CE26" s="44">
        <v>43</v>
      </c>
      <c r="CF26" s="44">
        <f t="shared" si="37"/>
        <v>2546737.9835333335</v>
      </c>
      <c r="CG26" s="44"/>
      <c r="CH26" s="44">
        <f t="shared" si="38"/>
        <v>0</v>
      </c>
      <c r="CI26" s="44"/>
      <c r="CJ26" s="44">
        <f t="shared" si="39"/>
        <v>0</v>
      </c>
      <c r="CK26" s="44">
        <v>1</v>
      </c>
      <c r="CL26" s="44">
        <f t="shared" si="40"/>
        <v>57609.372333333333</v>
      </c>
      <c r="CM26" s="44">
        <v>9</v>
      </c>
      <c r="CN26" s="44">
        <f t="shared" si="41"/>
        <v>634097.34234000009</v>
      </c>
      <c r="CO26" s="44"/>
      <c r="CP26" s="44">
        <f t="shared" si="42"/>
        <v>0</v>
      </c>
      <c r="CQ26" s="49">
        <v>4</v>
      </c>
      <c r="CR26" s="44">
        <f t="shared" si="43"/>
        <v>261702.87733333331</v>
      </c>
      <c r="CS26" s="44">
        <v>15</v>
      </c>
      <c r="CT26" s="44">
        <f t="shared" si="44"/>
        <v>1187468.3436</v>
      </c>
      <c r="CU26" s="44">
        <v>0</v>
      </c>
      <c r="CV26" s="44">
        <f t="shared" si="45"/>
        <v>0</v>
      </c>
      <c r="CW26" s="44"/>
      <c r="CX26" s="44">
        <f t="shared" si="46"/>
        <v>0</v>
      </c>
      <c r="CY26" s="44">
        <v>11</v>
      </c>
      <c r="CZ26" s="44">
        <f t="shared" si="47"/>
        <v>870810.11864000012</v>
      </c>
      <c r="DA26" s="44">
        <v>1</v>
      </c>
      <c r="DB26" s="44">
        <f t="shared" si="48"/>
        <v>79311.341339999999</v>
      </c>
      <c r="DC26" s="44"/>
      <c r="DD26" s="44">
        <f t="shared" si="49"/>
        <v>0</v>
      </c>
      <c r="DE26" s="44">
        <v>14</v>
      </c>
      <c r="DF26" s="44">
        <f t="shared" si="50"/>
        <v>943246.08326666674</v>
      </c>
      <c r="DG26" s="44"/>
      <c r="DH26" s="44">
        <f t="shared" si="51"/>
        <v>0</v>
      </c>
      <c r="DI26" s="44">
        <v>1</v>
      </c>
      <c r="DJ26" s="44">
        <f t="shared" si="52"/>
        <v>85135.789199999999</v>
      </c>
      <c r="DK26" s="44"/>
      <c r="DL26" s="44">
        <f t="shared" si="53"/>
        <v>0</v>
      </c>
      <c r="DM26" s="44"/>
      <c r="DN26" s="44">
        <f t="shared" si="58"/>
        <v>0</v>
      </c>
      <c r="DO26" s="44"/>
      <c r="DP26" s="44">
        <f t="shared" si="54"/>
        <v>0</v>
      </c>
      <c r="DQ26" s="44">
        <f t="shared" si="59"/>
        <v>380</v>
      </c>
      <c r="DR26" s="44">
        <f t="shared" si="55"/>
        <v>24324258.695916675</v>
      </c>
    </row>
    <row r="27" spans="1:122" ht="15.75" customHeight="1" x14ac:dyDescent="0.25">
      <c r="A27" s="100">
        <v>3</v>
      </c>
      <c r="B27" s="114"/>
      <c r="C27" s="102" t="s">
        <v>158</v>
      </c>
      <c r="D27" s="109">
        <f t="shared" si="56"/>
        <v>19063</v>
      </c>
      <c r="E27" s="110">
        <v>18530</v>
      </c>
      <c r="F27" s="110">
        <v>18715</v>
      </c>
      <c r="G27" s="115">
        <v>0.34</v>
      </c>
      <c r="H27" s="111">
        <v>1</v>
      </c>
      <c r="I27" s="111">
        <v>1</v>
      </c>
      <c r="J27" s="112"/>
      <c r="K27" s="109">
        <v>1.4</v>
      </c>
      <c r="L27" s="109">
        <v>1.68</v>
      </c>
      <c r="M27" s="109">
        <v>2.23</v>
      </c>
      <c r="N27" s="109">
        <v>2.57</v>
      </c>
      <c r="O27" s="108">
        <f>SUM(O28:O29)</f>
        <v>5</v>
      </c>
      <c r="P27" s="108">
        <f t="shared" ref="P27:CA27" si="60">SUM(P28:P29)</f>
        <v>37730.644874999998</v>
      </c>
      <c r="Q27" s="108">
        <f t="shared" si="60"/>
        <v>0</v>
      </c>
      <c r="R27" s="108">
        <f t="shared" si="60"/>
        <v>0</v>
      </c>
      <c r="S27" s="108">
        <v>0</v>
      </c>
      <c r="T27" s="108">
        <f t="shared" ref="T27:AF27" si="61">SUM(T28:T29)</f>
        <v>0</v>
      </c>
      <c r="U27" s="108">
        <f t="shared" si="61"/>
        <v>0</v>
      </c>
      <c r="V27" s="108">
        <f t="shared" si="61"/>
        <v>0</v>
      </c>
      <c r="W27" s="108">
        <f t="shared" si="61"/>
        <v>0</v>
      </c>
      <c r="X27" s="108">
        <f t="shared" si="61"/>
        <v>0</v>
      </c>
      <c r="Y27" s="108">
        <f t="shared" si="61"/>
        <v>8</v>
      </c>
      <c r="Z27" s="108">
        <f t="shared" si="61"/>
        <v>60369.031799999997</v>
      </c>
      <c r="AA27" s="108">
        <f t="shared" si="61"/>
        <v>0</v>
      </c>
      <c r="AB27" s="108">
        <f t="shared" si="61"/>
        <v>0</v>
      </c>
      <c r="AC27" s="108">
        <f t="shared" si="61"/>
        <v>0</v>
      </c>
      <c r="AD27" s="108">
        <f t="shared" si="61"/>
        <v>0</v>
      </c>
      <c r="AE27" s="108">
        <f t="shared" si="61"/>
        <v>0</v>
      </c>
      <c r="AF27" s="108">
        <f t="shared" si="61"/>
        <v>0</v>
      </c>
      <c r="AG27" s="108">
        <f t="shared" si="60"/>
        <v>15</v>
      </c>
      <c r="AH27" s="108">
        <f t="shared" si="60"/>
        <v>186976.30682499998</v>
      </c>
      <c r="AI27" s="108">
        <f t="shared" si="60"/>
        <v>3</v>
      </c>
      <c r="AJ27" s="108">
        <f t="shared" si="60"/>
        <v>19275.651675000001</v>
      </c>
      <c r="AK27" s="108">
        <f t="shared" si="60"/>
        <v>0</v>
      </c>
      <c r="AL27" s="108">
        <f t="shared" si="60"/>
        <v>0</v>
      </c>
      <c r="AM27" s="108">
        <f t="shared" si="60"/>
        <v>0</v>
      </c>
      <c r="AN27" s="108">
        <f t="shared" si="60"/>
        <v>0</v>
      </c>
      <c r="AO27" s="108">
        <f t="shared" si="60"/>
        <v>19</v>
      </c>
      <c r="AP27" s="108">
        <f t="shared" si="60"/>
        <v>165726.41677199997</v>
      </c>
      <c r="AQ27" s="108">
        <f t="shared" si="60"/>
        <v>20</v>
      </c>
      <c r="AR27" s="108">
        <f t="shared" si="60"/>
        <v>154205.21340000001</v>
      </c>
      <c r="AS27" s="108">
        <f t="shared" si="60"/>
        <v>40</v>
      </c>
      <c r="AT27" s="108">
        <f t="shared" si="60"/>
        <v>377326.42259199999</v>
      </c>
      <c r="AU27" s="108">
        <f t="shared" si="60"/>
        <v>0</v>
      </c>
      <c r="AV27" s="108">
        <f t="shared" si="60"/>
        <v>0</v>
      </c>
      <c r="AW27" s="108">
        <f t="shared" si="60"/>
        <v>0</v>
      </c>
      <c r="AX27" s="108">
        <f t="shared" si="60"/>
        <v>0</v>
      </c>
      <c r="AY27" s="108">
        <f t="shared" si="60"/>
        <v>0</v>
      </c>
      <c r="AZ27" s="108">
        <f t="shared" si="60"/>
        <v>0</v>
      </c>
      <c r="BA27" s="108">
        <f t="shared" si="60"/>
        <v>2</v>
      </c>
      <c r="BB27" s="108">
        <f t="shared" si="60"/>
        <v>16968.57876</v>
      </c>
      <c r="BC27" s="108">
        <f t="shared" si="60"/>
        <v>0</v>
      </c>
      <c r="BD27" s="108">
        <f t="shared" si="60"/>
        <v>0</v>
      </c>
      <c r="BE27" s="108">
        <f t="shared" si="60"/>
        <v>0</v>
      </c>
      <c r="BF27" s="108">
        <f t="shared" si="60"/>
        <v>0</v>
      </c>
      <c r="BG27" s="108">
        <v>0</v>
      </c>
      <c r="BH27" s="108">
        <f t="shared" ref="BH27:BI27" si="62">SUM(BH28:BH29)</f>
        <v>0</v>
      </c>
      <c r="BI27" s="108">
        <f t="shared" si="62"/>
        <v>0</v>
      </c>
      <c r="BJ27" s="108">
        <f t="shared" si="60"/>
        <v>0</v>
      </c>
      <c r="BK27" s="108">
        <f t="shared" si="60"/>
        <v>75</v>
      </c>
      <c r="BL27" s="108">
        <f t="shared" si="60"/>
        <v>569787.76181249996</v>
      </c>
      <c r="BM27" s="108">
        <f t="shared" si="60"/>
        <v>28</v>
      </c>
      <c r="BN27" s="108">
        <f t="shared" si="60"/>
        <v>203523.66972000003</v>
      </c>
      <c r="BO27" s="108">
        <f t="shared" si="60"/>
        <v>14</v>
      </c>
      <c r="BP27" s="108">
        <f t="shared" si="60"/>
        <v>108633.01176000004</v>
      </c>
      <c r="BQ27" s="108">
        <f t="shared" si="60"/>
        <v>7</v>
      </c>
      <c r="BR27" s="108">
        <f t="shared" si="60"/>
        <v>98852.314119999995</v>
      </c>
      <c r="BS27" s="108">
        <f t="shared" si="60"/>
        <v>0</v>
      </c>
      <c r="BT27" s="108">
        <f t="shared" si="60"/>
        <v>0</v>
      </c>
      <c r="BU27" s="108">
        <f t="shared" si="60"/>
        <v>0</v>
      </c>
      <c r="BV27" s="108">
        <f t="shared" si="60"/>
        <v>0</v>
      </c>
      <c r="BW27" s="108">
        <f t="shared" si="60"/>
        <v>0</v>
      </c>
      <c r="BX27" s="108">
        <f t="shared" si="60"/>
        <v>0</v>
      </c>
      <c r="BY27" s="108">
        <f t="shared" si="60"/>
        <v>0</v>
      </c>
      <c r="BZ27" s="108">
        <f t="shared" si="60"/>
        <v>0</v>
      </c>
      <c r="CA27" s="108">
        <f t="shared" si="60"/>
        <v>23</v>
      </c>
      <c r="CB27" s="108">
        <f t="shared" ref="CB27:DR27" si="63">SUM(CB28:CB29)</f>
        <v>184678.96229999996</v>
      </c>
      <c r="CC27" s="108">
        <f t="shared" si="63"/>
        <v>2</v>
      </c>
      <c r="CD27" s="108">
        <f t="shared" si="63"/>
        <v>15519.001680000001</v>
      </c>
      <c r="CE27" s="108">
        <f t="shared" si="63"/>
        <v>0</v>
      </c>
      <c r="CF27" s="108">
        <f t="shared" si="63"/>
        <v>0</v>
      </c>
      <c r="CG27" s="108">
        <f t="shared" si="63"/>
        <v>5</v>
      </c>
      <c r="CH27" s="108">
        <f t="shared" si="63"/>
        <v>26788.752900000003</v>
      </c>
      <c r="CI27" s="108">
        <f t="shared" si="63"/>
        <v>0</v>
      </c>
      <c r="CJ27" s="108">
        <f t="shared" si="63"/>
        <v>0</v>
      </c>
      <c r="CK27" s="108">
        <f t="shared" si="63"/>
        <v>7</v>
      </c>
      <c r="CL27" s="108">
        <f t="shared" si="63"/>
        <v>49491.688050000004</v>
      </c>
      <c r="CM27" s="108">
        <f t="shared" si="63"/>
        <v>72</v>
      </c>
      <c r="CN27" s="108">
        <f t="shared" si="63"/>
        <v>622568.29975200002</v>
      </c>
      <c r="CO27" s="108">
        <f t="shared" si="63"/>
        <v>1</v>
      </c>
      <c r="CP27" s="108">
        <f t="shared" si="63"/>
        <v>9940.4733329999999</v>
      </c>
      <c r="CQ27" s="113">
        <f t="shared" si="63"/>
        <v>5</v>
      </c>
      <c r="CR27" s="108">
        <f t="shared" si="63"/>
        <v>40147.6005</v>
      </c>
      <c r="CS27" s="108">
        <f t="shared" si="63"/>
        <v>3</v>
      </c>
      <c r="CT27" s="108">
        <f t="shared" si="63"/>
        <v>29146.950252000002</v>
      </c>
      <c r="CU27" s="108">
        <f t="shared" si="63"/>
        <v>0</v>
      </c>
      <c r="CV27" s="108">
        <f t="shared" si="63"/>
        <v>0</v>
      </c>
      <c r="CW27" s="108">
        <f t="shared" si="63"/>
        <v>8</v>
      </c>
      <c r="CX27" s="108">
        <f t="shared" si="63"/>
        <v>77869.316951999994</v>
      </c>
      <c r="CY27" s="108">
        <f t="shared" si="63"/>
        <v>5</v>
      </c>
      <c r="CZ27" s="108">
        <f t="shared" si="63"/>
        <v>48578.250420000011</v>
      </c>
      <c r="DA27" s="108">
        <f t="shared" si="63"/>
        <v>15</v>
      </c>
      <c r="DB27" s="108">
        <f t="shared" si="63"/>
        <v>146004.969285</v>
      </c>
      <c r="DC27" s="108">
        <f t="shared" si="63"/>
        <v>10</v>
      </c>
      <c r="DD27" s="108">
        <f t="shared" si="63"/>
        <v>80295.201000000001</v>
      </c>
      <c r="DE27" s="108">
        <f t="shared" si="63"/>
        <v>8</v>
      </c>
      <c r="DF27" s="108">
        <f t="shared" si="63"/>
        <v>66149.725319999998</v>
      </c>
      <c r="DG27" s="108">
        <f t="shared" si="63"/>
        <v>1</v>
      </c>
      <c r="DH27" s="108">
        <f t="shared" si="63"/>
        <v>10772.744849999999</v>
      </c>
      <c r="DI27" s="108">
        <f t="shared" si="63"/>
        <v>3</v>
      </c>
      <c r="DJ27" s="108">
        <f t="shared" si="63"/>
        <v>31345.449660000006</v>
      </c>
      <c r="DK27" s="108">
        <f t="shared" si="63"/>
        <v>2</v>
      </c>
      <c r="DL27" s="108">
        <f t="shared" si="63"/>
        <v>28599.072637499998</v>
      </c>
      <c r="DM27" s="108">
        <f t="shared" ref="DM27" si="64">DM28+DM29</f>
        <v>0</v>
      </c>
      <c r="DN27" s="108">
        <f t="shared" ref="DN27" si="65">SUM(DN28:DN29)</f>
        <v>0</v>
      </c>
      <c r="DO27" s="108">
        <f t="shared" si="63"/>
        <v>0</v>
      </c>
      <c r="DP27" s="108">
        <f t="shared" si="63"/>
        <v>0</v>
      </c>
      <c r="DQ27" s="108">
        <f t="shared" si="63"/>
        <v>406</v>
      </c>
      <c r="DR27" s="108">
        <f t="shared" si="63"/>
        <v>3467271.4830030003</v>
      </c>
    </row>
    <row r="28" spans="1:122" ht="30" customHeight="1" x14ac:dyDescent="0.25">
      <c r="A28" s="51"/>
      <c r="B28" s="52">
        <v>15</v>
      </c>
      <c r="C28" s="38" t="s">
        <v>159</v>
      </c>
      <c r="D28" s="39">
        <f t="shared" si="56"/>
        <v>19063</v>
      </c>
      <c r="E28" s="40">
        <v>18530</v>
      </c>
      <c r="F28" s="40">
        <v>18715</v>
      </c>
      <c r="G28" s="39">
        <v>1.1499999999999999</v>
      </c>
      <c r="H28" s="42">
        <v>1</v>
      </c>
      <c r="I28" s="42">
        <v>1</v>
      </c>
      <c r="J28" s="43"/>
      <c r="K28" s="39">
        <v>1.4</v>
      </c>
      <c r="L28" s="39">
        <v>1.68</v>
      </c>
      <c r="M28" s="39">
        <v>2.23</v>
      </c>
      <c r="N28" s="39">
        <v>2.57</v>
      </c>
      <c r="O28" s="44">
        <v>0</v>
      </c>
      <c r="P28" s="44">
        <f t="shared" ref="P28:P29" si="66">(O28/12*5*$D28*$G28*$H28*$K28*P$8)+(O28/12*4*$E28*$G28*$I28*$K28*P$9)+(O28/12*3*$F28*$G28*$I28*$K28*P$9)</f>
        <v>0</v>
      </c>
      <c r="Q28" s="44">
        <v>0</v>
      </c>
      <c r="R28" s="44">
        <f t="shared" ref="R28:R29" si="67">(Q28/12*5*$D28*$G28*$H28*$K28*R$8)+(Q28/12*4*$E28*$G28*$I28*$K28*R$9)+(Q28/12*3*$F28*$G28*$I28*$K28*R$9)</f>
        <v>0</v>
      </c>
      <c r="S28" s="44">
        <v>0</v>
      </c>
      <c r="T28" s="44">
        <f t="shared" ref="T28:T29" si="68">(S28/12*5*$D28*$G28*$H28*$K28*T$8)+(S28/12*4*$E28*$G28*$I28*$K28*T$9)+(S28/12*3*$F28*$G28*$I28*$K28*T$9)</f>
        <v>0</v>
      </c>
      <c r="U28" s="44"/>
      <c r="V28" s="44">
        <f t="shared" ref="V28:V29" si="69">(U28/12*5*$D28*$G28*$H28*$K28*V$8)+(U28/12*4*$E28*$G28*$I28*$K28*V$9)+(U28/12*3*$F28*$G28*$I28*$K28*V$9)</f>
        <v>0</v>
      </c>
      <c r="W28" s="44">
        <v>0</v>
      </c>
      <c r="X28" s="44">
        <f t="shared" ref="X28:X29" si="70">(W28/12*5*$D28*$G28*$H28*$K28*X$8)+(W28/12*4*$E28*$G28*$I28*$K28*X$9)+(W28/12*3*$F28*$G28*$I28*$K28*X$9)</f>
        <v>0</v>
      </c>
      <c r="Y28" s="44">
        <v>0</v>
      </c>
      <c r="Z28" s="44">
        <f t="shared" ref="Z28:Z29" si="71">(Y28/12*5*$D28*$G28*$H28*$K28*Z$8)+(Y28/12*4*$E28*$G28*$I28*$K28*Z$9)+(Y28/12*3*$F28*$G28*$I28*$K28*Z$9)</f>
        <v>0</v>
      </c>
      <c r="AA28" s="44">
        <v>0</v>
      </c>
      <c r="AB28" s="44">
        <f t="shared" ref="AB28:AB29" si="72">(AA28/12*5*$D28*$G28*$H28*$K28*AB$8)+(AA28/12*4*$E28*$G28*$I28*$K28*AB$9)+(AA28/12*3*$F28*$G28*$I28*$K28*AB$9)</f>
        <v>0</v>
      </c>
      <c r="AC28" s="44">
        <v>0</v>
      </c>
      <c r="AD28" s="44">
        <f t="shared" ref="AD28:AD29" si="73">(AC28/12*5*$D28*$G28*$H28*$K28*AD$8)+(AC28/12*4*$E28*$G28*$I28*$K28*AD$9)+(AC28/12*3*$F28*$G28*$I28*$K28*AD$9)</f>
        <v>0</v>
      </c>
      <c r="AE28" s="44">
        <v>0</v>
      </c>
      <c r="AF28" s="44">
        <f t="shared" ref="AF28:AF29" si="74">(AE28/12*5*$D28*$G28*$H28*$K28*AF$8)+(AE28/12*4*$E28*$G28*$I28*$K28*AF$9)+(AE28/12*3*$F28*$G28*$I28*$K28*AF$9)</f>
        <v>0</v>
      </c>
      <c r="AG28" s="44">
        <v>3</v>
      </c>
      <c r="AH28" s="44">
        <f t="shared" ref="AH28:AH29" si="75">(AG28/12*5*$D28*$G28*$H28*$K28*AH$8)+(AG28/12*4*$E28*$G28*$I28*$K28*AH$9)+(AG28/12*3*$F28*$G28*$I28*$K28*AH$9)</f>
        <v>96422.759124999997</v>
      </c>
      <c r="AI28" s="44">
        <v>0</v>
      </c>
      <c r="AJ28" s="44">
        <f t="shared" ref="AJ28:AJ29" si="76">(AI28/12*5*$D28*$G28*$H28*$K28*AJ$8)+(AI28/12*4*$E28*$G28*$I28*$K28*AJ$9)+(AI28/12*3*$F28*$G28*$I28*$K28*AJ$9)</f>
        <v>0</v>
      </c>
      <c r="AK28" s="44"/>
      <c r="AL28" s="44">
        <f t="shared" ref="AL28:AL29" si="77">(AK28/12*5*$D28*$G28*$H28*$K28*AL$8)+(AK28/12*4*$E28*$G28*$I28*$K28*AL$9)+(AK28/12*3*$F28*$G28*$I28*$K28*AL$9)</f>
        <v>0</v>
      </c>
      <c r="AM28" s="47">
        <v>0</v>
      </c>
      <c r="AN28" s="44">
        <f t="shared" ref="AN28:AN29" si="78">(AM28/12*5*$D28*$G28*$H28*$K28*AN$8)+(AM28/12*4*$E28*$G28*$I28*$K28*AN$9)+(AM28/12*3*$F28*$G28*$I28*$K28*AN$9)</f>
        <v>0</v>
      </c>
      <c r="AO28" s="48">
        <v>0</v>
      </c>
      <c r="AP28" s="44">
        <f t="shared" ref="AP28:AP29" si="79">(AO28/12*5*$D28*$G28*$H28*$L28*AP$8)+(AO28/12*4*$E28*$G28*$I28*$L28*AP$9)+(AO28/12*3*$F28*$G28*$I28*$L28*AP$9)</f>
        <v>0</v>
      </c>
      <c r="AQ28" s="44">
        <v>0</v>
      </c>
      <c r="AR28" s="44">
        <f t="shared" ref="AR28:AR29" si="80">(AQ28/12*5*$D28*$G28*$H28*$L28*AR$8)+(AQ28/12*4*$E28*$G28*$I28*$L28*AR$9)+(AQ28/12*3*$F28*$G28*$I28*$L28*AR$9)</f>
        <v>0</v>
      </c>
      <c r="AS28" s="44">
        <v>1</v>
      </c>
      <c r="AT28" s="44">
        <f t="shared" ref="AT28:AT29" si="81">(AS28/12*5*$D28*$G28*$H28*$L28*AT$8)+(AS28/12*4*$E28*$G28*$I28*$L28*AT$9)+(AS28/12*3*$F28*$G28*$I28*$L28*AT$10)</f>
        <v>37151.146059999999</v>
      </c>
      <c r="AU28" s="44">
        <v>0</v>
      </c>
      <c r="AV28" s="44">
        <f t="shared" ref="AV28:AV29" si="82">(AU28/12*5*$D28*$G28*$H28*$L28*AV$8)+(AU28/12*4*$E28*$G28*$I28*$L28*AV$9)+(AU28/12*3*$F28*$G28*$I28*$L28*AV$9)</f>
        <v>0</v>
      </c>
      <c r="AW28" s="44"/>
      <c r="AX28" s="44">
        <f t="shared" ref="AX28:AX29" si="83">(AW28/12*5*$D28*$G28*$H28*$K28*AX$8)+(AW28/12*4*$E28*$G28*$I28*$K28*AX$9)+(AW28/12*3*$F28*$G28*$I28*$K28*AX$9)</f>
        <v>0</v>
      </c>
      <c r="AY28" s="44"/>
      <c r="AZ28" s="44">
        <f t="shared" ref="AZ28:AZ29" si="84">(AY28/12*5*$D28*$G28*$H28*$K28*AZ$8)+(AY28/12*4*$E28*$G28*$I28*$K28*AZ$9)+(AY28/12*3*$F28*$G28*$I28*$K28*AZ$9)</f>
        <v>0</v>
      </c>
      <c r="BA28" s="44">
        <v>0</v>
      </c>
      <c r="BB28" s="44">
        <f t="shared" ref="BB28:BB29" si="85">(BA28/12*5*$D28*$G28*$H28*$L28*BB$8)+(BA28/12*4*$E28*$G28*$I28*$L28*BB$9)+(BA28/12*3*$F28*$G28*$I28*$L28*BB$9)</f>
        <v>0</v>
      </c>
      <c r="BC28" s="44">
        <v>0</v>
      </c>
      <c r="BD28" s="44">
        <f t="shared" ref="BD28:BD29" si="86">(BC28/12*5*$D28*$G28*$H28*$K28*BD$8)+(BC28/12*4*$E28*$G28*$I28*$K28*BD$9)+(BC28/12*3*$F28*$G28*$I28*$K28*BD$9)</f>
        <v>0</v>
      </c>
      <c r="BE28" s="44">
        <v>0</v>
      </c>
      <c r="BF28" s="44">
        <f t="shared" ref="BF28:BF29" si="87">(BE28/12*5*$D28*$G28*$H28*$K28*BF$8)+(BE28/12*4*$E28*$G28*$I28*$K28*BF$9)+(BE28/12*3*$F28*$G28*$I28*$K28*BF$9)</f>
        <v>0</v>
      </c>
      <c r="BG28" s="44">
        <v>0</v>
      </c>
      <c r="BH28" s="44">
        <f t="shared" ref="BH28:BH29" si="88">(BG28/12*5*$D28*$G28*$H28*$K28*BH$8)+(BG28/12*4*$E28*$G28*$I28*$K28*BH$9)+(BG28/12*3*$F28*$G28*$I28*$K28*BH$9)</f>
        <v>0</v>
      </c>
      <c r="BI28" s="44">
        <v>0</v>
      </c>
      <c r="BJ28" s="44">
        <f t="shared" ref="BJ28:BJ29" si="89">(BI28/12*5*$D28*$G28*$H28*$L28*BJ$8)+(BI28/12*4*$E28*$G28*$I28*$L28*BJ$9)+(BI28/12*3*$F28*$G28*$I28*$L28*BJ$9)</f>
        <v>0</v>
      </c>
      <c r="BK28" s="44">
        <v>0</v>
      </c>
      <c r="BL28" s="44">
        <f t="shared" ref="BL28:BL29" si="90">(BK28/12*5*$D28*$G28*$H28*$K28*BL$8)+(BK28/12*4*$E28*$G28*$I28*$K28*BL$9)+(BK28/12*3*$F28*$G28*$I28*$K28*BL$9)</f>
        <v>0</v>
      </c>
      <c r="BM28" s="44"/>
      <c r="BN28" s="44">
        <f t="shared" ref="BN28:BN29" si="91">(BM28/12*5*$D28*$G28*$H28*$K28*BN$8)+(BM28/12*4*$E28*$G28*$I28*$K28*BN$9)+(BM28/12*3*$F28*$G28*$I28*$K28*BN$10)</f>
        <v>0</v>
      </c>
      <c r="BO28" s="54"/>
      <c r="BP28" s="44">
        <f t="shared" ref="BP28:BP29" si="92">(BO28/12*5*$D28*$G28*$H28*$L28*BP$8)+(BO28/12*4*$E28*$G28*$I28*$L28*BP$9)+(BO28/12*3*$F28*$G28*$I28*$L28*BP$9)</f>
        <v>0</v>
      </c>
      <c r="BQ28" s="44">
        <v>1</v>
      </c>
      <c r="BR28" s="44">
        <f t="shared" ref="BR28:BR29" si="93">(BQ28/12*5*$D28*$G28*$H28*$L28*BR$8)+(BQ28/12*4*$E28*$G28*$I28*$L28*BR$9)+(BQ28/12*3*$F28*$G28*$I28*$L28*BR$9)</f>
        <v>41039.76939999999</v>
      </c>
      <c r="BS28" s="44">
        <v>0</v>
      </c>
      <c r="BT28" s="44">
        <f t="shared" ref="BT28:BT29" si="94">(BS28/12*5*$D28*$G28*$H28*$K28*BT$8)+(BS28/12*4*$E28*$G28*$I28*$K28*BT$9)+(BS28/12*3*$F28*$G28*$I28*$K28*BT$9)</f>
        <v>0</v>
      </c>
      <c r="BU28" s="44">
        <v>0</v>
      </c>
      <c r="BV28" s="44">
        <f t="shared" ref="BV28:BV29" si="95">(BU28/12*5*$D28*$G28*$H28*$K28*BV$8)+(BU28/12*4*$E28*$G28*$I28*$K28*BV$9)+(BU28/12*3*$F28*$G28*$I28*$K28*BV$9)</f>
        <v>0</v>
      </c>
      <c r="BW28" s="44">
        <v>0</v>
      </c>
      <c r="BX28" s="44">
        <f t="shared" ref="BX28:BX29" si="96">(BW28/12*5*$D28*$G28*$H28*$L28*BX$8)+(BW28/12*4*$E28*$G28*$I28*$L28*BX$9)+(BW28/12*3*$F28*$G28*$I28*$L28*BX$9)</f>
        <v>0</v>
      </c>
      <c r="BY28" s="44"/>
      <c r="BZ28" s="44">
        <f t="shared" ref="BZ28:BZ29" si="97">(BY28/12*5*$D28*$G28*$H28*$L28*BZ$8)+(BY28/12*4*$E28*$G28*$I28*$L28*BZ$9)+(BY28/12*3*$F28*$G28*$I28*$L28*BZ$9)</f>
        <v>0</v>
      </c>
      <c r="CA28" s="44">
        <v>0</v>
      </c>
      <c r="CB28" s="44">
        <f t="shared" ref="CB28:CB29" si="98">(CA28/12*5*$D28*$G28*$H28*$K28*CB$8)+(CA28/12*4*$E28*$G28*$I28*$K28*CB$9)+(CA28/12*3*$F28*$G28*$I28*$K28*CB$9)</f>
        <v>0</v>
      </c>
      <c r="CC28" s="44">
        <v>0</v>
      </c>
      <c r="CD28" s="44">
        <f t="shared" ref="CD28:CD29" si="99">(CC28/12*5*$D28*$G28*$H28*$L28*CD$8)+(CC28/12*4*$E28*$G28*$I28*$L28*CD$9)+(CC28/12*3*$F28*$G28*$I28*$L28*CD$9)</f>
        <v>0</v>
      </c>
      <c r="CE28" s="44">
        <v>0</v>
      </c>
      <c r="CF28" s="44">
        <f t="shared" ref="CF28:CF29" si="100">(CE28/12*5*$D28*$G28*$H28*$K28*CF$8)+(CE28/12*4*$E28*$G28*$I28*$K28*CF$9)+(CE28/12*3*$F28*$G28*$I28*$K28*CF$9)</f>
        <v>0</v>
      </c>
      <c r="CG28" s="44"/>
      <c r="CH28" s="44">
        <f t="shared" ref="CH28:CH29" si="101">(CG28/12*5*$D28*$G28*$H28*$K28*CH$8)+(CG28/12*4*$E28*$G28*$I28*$K28*CH$9)+(CG28/12*3*$F28*$G28*$I28*$K28*CH$9)</f>
        <v>0</v>
      </c>
      <c r="CI28" s="44"/>
      <c r="CJ28" s="44">
        <f t="shared" ref="CJ28:CJ29" si="102">(CI28/12*5*$D28*$G28*$H28*$K28*CJ$8)+(CI28/12*4*$E28*$G28*$I28*$K28*CJ$9)+(CI28/12*3*$F28*$G28*$I28*$K28*CJ$9)</f>
        <v>0</v>
      </c>
      <c r="CK28" s="44"/>
      <c r="CL28" s="44">
        <f t="shared" ref="CL28:CL29" si="103">(CK28/12*5*$D28*$G28*$H28*$K28*CL$8)+(CK28/12*4*$E28*$G28*$I28*$K28*CL$9)+(CK28/12*3*$F28*$G28*$I28*$K28*CL$9)</f>
        <v>0</v>
      </c>
      <c r="CM28" s="44"/>
      <c r="CN28" s="44">
        <f t="shared" ref="CN28:CN29" si="104">(CM28/12*5*$D28*$G28*$H28*$L28*CN$8)+(CM28/12*4*$E28*$G28*$I28*$L28*CN$9)+(CM28/12*3*$F28*$G28*$I28*$L28*CN$9)</f>
        <v>0</v>
      </c>
      <c r="CO28" s="44"/>
      <c r="CP28" s="44">
        <f t="shared" ref="CP28:CP29" si="105">(CO28/12*5*$D28*$G28*$H28*$L28*CP$8)+(CO28/12*4*$E28*$G28*$I28*$L28*CP$9)+(CO28/12*3*$F28*$G28*$I28*$L28*CP$9)</f>
        <v>0</v>
      </c>
      <c r="CQ28" s="49"/>
      <c r="CR28" s="44">
        <f t="shared" ref="CR28:CR29" si="106">(CQ28/12*5*$D28*$G28*$H28*$K28*CR$8)+(CQ28/12*4*$E28*$G28*$I28*$K28*CR$9)+(CQ28/12*3*$F28*$G28*$I28*$K28*CR$9)</f>
        <v>0</v>
      </c>
      <c r="CS28" s="44"/>
      <c r="CT28" s="44">
        <f t="shared" ref="CT28:CT29" si="107">(CS28/12*5*$D28*$G28*$H28*$L28*CT$8)+(CS28/12*4*$E28*$G28*$I28*$L28*CT$9)+(CS28/12*3*$F28*$G28*$I28*$L28*CT$9)</f>
        <v>0</v>
      </c>
      <c r="CU28" s="44"/>
      <c r="CV28" s="44">
        <f t="shared" ref="CV28:CV29" si="108">(CU28/12*5*$D28*$G28*$H28*$L28*CV$8)+(CU28/12*4*$E28*$G28*$I28*$L28*CV$9)+(CU28/12*3*$F28*$G28*$I28*$L28*CV$9)</f>
        <v>0</v>
      </c>
      <c r="CW28" s="44"/>
      <c r="CX28" s="44">
        <f t="shared" ref="CX28:CX29" si="109">(CW28/12*5*$D28*$G28*$H28*$L28*CX$8)+(CW28/12*4*$E28*$G28*$I28*$L28*CX$9)+(CW28/12*3*$F28*$G28*$I28*$L28*CX$9)</f>
        <v>0</v>
      </c>
      <c r="CY28" s="44"/>
      <c r="CZ28" s="44">
        <f t="shared" ref="CZ28:CZ29" si="110">(CY28/12*5*$D28*$G28*$H28*$L28*CZ$8)+(CY28/12*4*$E28*$G28*$I28*$L28*CZ$9)+(CY28/12*3*$F28*$G28*$I28*$L28*CZ$9)</f>
        <v>0</v>
      </c>
      <c r="DA28" s="44"/>
      <c r="DB28" s="44">
        <f t="shared" ref="DB28:DB29" si="111">(DA28/12*5*$D28*$G28*$H28*$L28*DB$8)+(DA28/12*4*$E28*$G28*$I28*$L28*DB$9)+(DA28/12*3*$F28*$G28*$I28*$L28*DB$9)</f>
        <v>0</v>
      </c>
      <c r="DC28" s="44"/>
      <c r="DD28" s="44">
        <f t="shared" ref="DD28:DD29" si="112">(DC28/12*5*$D28*$G28*$H28*$K28*DD$8)+(DC28/12*4*$E28*$G28*$I28*$K28*DD$9)+(DC28/12*3*$F28*$G28*$I28*$K28*DD$9)</f>
        <v>0</v>
      </c>
      <c r="DE28" s="44"/>
      <c r="DF28" s="44">
        <f t="shared" ref="DF28:DF29" si="113">(DE28/12*5*$D28*$G28*$H28*$K28*DF$8)+(DE28/12*4*$E28*$G28*$I28*$K28*DF$9)+(DE28/12*3*$F28*$G28*$I28*$K28*DF$9)</f>
        <v>0</v>
      </c>
      <c r="DG28" s="44"/>
      <c r="DH28" s="44">
        <f t="shared" ref="DH28:DH29" si="114">(DG28/12*5*$D28*$G28*$H28*$L28*DH$8)+(DG28/12*4*$E28*$G28*$I28*$L28*DH$9)+(DG28/12*3*$F28*$G28*$I28*$L28*DH$9)</f>
        <v>0</v>
      </c>
      <c r="DI28" s="44"/>
      <c r="DJ28" s="44">
        <f t="shared" ref="DJ28:DJ29" si="115">(DI28/12*5*$D28*$G28*$H28*$L28*DJ$8)+(DI28/12*4*$E28*$G28*$I28*$L28*DJ$9)+(DI28/12*3*$F28*$G28*$I28*$L28*DJ$9)</f>
        <v>0</v>
      </c>
      <c r="DK28" s="44"/>
      <c r="DL28" s="44">
        <f t="shared" ref="DL28:DL29" si="116">(DK28/12*5*$D28*$G28*$H28*$M28*DL$8)+(DK28/12*4*$E28*$G28*$I28*$M28*DL$9)+(DK28/12*3*$F28*$G28*$I28*$M28*DL$9)</f>
        <v>0</v>
      </c>
      <c r="DM28" s="44"/>
      <c r="DN28" s="44">
        <f t="shared" si="58"/>
        <v>0</v>
      </c>
      <c r="DO28" s="44"/>
      <c r="DP28" s="44">
        <f t="shared" si="54"/>
        <v>0</v>
      </c>
      <c r="DQ28" s="44">
        <f>SUM(O28,Q28,S28,U28,W28,Y28,AA28,AC28,AE28,AG28,AI28,AK28,AM28,AO28,AQ28,AS28,AU28,AW28,AY28,BA28,BC28,BE28,BG28,BI28,BK28,BM28,BO28,BQ28,BS28,BU28,BW28,BY28,CA28,CC28,CE28,CG28,CI28,CK28,CM28,CO28,CQ28,CS28,CU28,CW28,CY28,DA28,DC28,DE28,DG28,DI28,DK28,DM28,DO28)</f>
        <v>5</v>
      </c>
      <c r="DR28" s="44">
        <f>SUM(P28,R28,T28,V28,X28,Z28,AB28,AD28,AF28,AH28,AJ28,AL28,AN28,AP28,AR28,AT28,AV28,AX28,AZ28,BB28,BD28,BF28,BH28,BJ28,BL28,BN28,BP28,BR28,BT28,BV28,BX28,BZ28,CB28,CD28,CF28,CH28,CJ28,CL28,CN28,CP28,CR28,CT28,CV28,CX28,CZ28,DB28,DD28,DF28,DH28,DJ28,DL28,DN28,DP28)</f>
        <v>174613.67458499997</v>
      </c>
    </row>
    <row r="29" spans="1:122" ht="30" customHeight="1" x14ac:dyDescent="0.25">
      <c r="A29" s="51"/>
      <c r="B29" s="52">
        <v>16</v>
      </c>
      <c r="C29" s="38" t="s">
        <v>160</v>
      </c>
      <c r="D29" s="39">
        <f t="shared" si="56"/>
        <v>19063</v>
      </c>
      <c r="E29" s="40">
        <v>18530</v>
      </c>
      <c r="F29" s="40">
        <v>18715</v>
      </c>
      <c r="G29" s="58">
        <v>0.27</v>
      </c>
      <c r="H29" s="42">
        <v>1</v>
      </c>
      <c r="I29" s="42">
        <v>1</v>
      </c>
      <c r="J29" s="43"/>
      <c r="K29" s="39">
        <v>1.4</v>
      </c>
      <c r="L29" s="39">
        <v>1.68</v>
      </c>
      <c r="M29" s="39">
        <v>2.23</v>
      </c>
      <c r="N29" s="39">
        <v>2.57</v>
      </c>
      <c r="O29" s="44">
        <v>5</v>
      </c>
      <c r="P29" s="44">
        <f t="shared" si="66"/>
        <v>37730.644874999998</v>
      </c>
      <c r="Q29" s="44">
        <v>0</v>
      </c>
      <c r="R29" s="44">
        <f t="shared" si="67"/>
        <v>0</v>
      </c>
      <c r="S29" s="44"/>
      <c r="T29" s="44">
        <f t="shared" si="68"/>
        <v>0</v>
      </c>
      <c r="U29" s="44"/>
      <c r="V29" s="44">
        <f t="shared" si="69"/>
        <v>0</v>
      </c>
      <c r="W29" s="44"/>
      <c r="X29" s="44">
        <f t="shared" si="70"/>
        <v>0</v>
      </c>
      <c r="Y29" s="44">
        <v>8</v>
      </c>
      <c r="Z29" s="44">
        <f t="shared" si="71"/>
        <v>60369.031799999997</v>
      </c>
      <c r="AA29" s="44"/>
      <c r="AB29" s="44">
        <f t="shared" si="72"/>
        <v>0</v>
      </c>
      <c r="AC29" s="44"/>
      <c r="AD29" s="44">
        <f t="shared" si="73"/>
        <v>0</v>
      </c>
      <c r="AE29" s="44">
        <v>0</v>
      </c>
      <c r="AF29" s="44">
        <f t="shared" si="74"/>
        <v>0</v>
      </c>
      <c r="AG29" s="44">
        <v>12</v>
      </c>
      <c r="AH29" s="44">
        <f t="shared" si="75"/>
        <v>90553.547699999996</v>
      </c>
      <c r="AI29" s="44">
        <v>3</v>
      </c>
      <c r="AJ29" s="44">
        <f t="shared" si="76"/>
        <v>19275.651675000001</v>
      </c>
      <c r="AK29" s="44"/>
      <c r="AL29" s="44">
        <f t="shared" si="77"/>
        <v>0</v>
      </c>
      <c r="AM29" s="47"/>
      <c r="AN29" s="44">
        <f t="shared" si="78"/>
        <v>0</v>
      </c>
      <c r="AO29" s="48">
        <v>19</v>
      </c>
      <c r="AP29" s="44">
        <f t="shared" si="79"/>
        <v>165726.41677199997</v>
      </c>
      <c r="AQ29" s="44">
        <v>20</v>
      </c>
      <c r="AR29" s="44">
        <f t="shared" si="80"/>
        <v>154205.21340000001</v>
      </c>
      <c r="AS29" s="44">
        <v>39</v>
      </c>
      <c r="AT29" s="44">
        <f t="shared" si="81"/>
        <v>340175.27653199999</v>
      </c>
      <c r="AU29" s="44"/>
      <c r="AV29" s="44">
        <f t="shared" si="82"/>
        <v>0</v>
      </c>
      <c r="AW29" s="44"/>
      <c r="AX29" s="44">
        <f t="shared" si="83"/>
        <v>0</v>
      </c>
      <c r="AY29" s="44"/>
      <c r="AZ29" s="44">
        <f t="shared" si="84"/>
        <v>0</v>
      </c>
      <c r="BA29" s="44">
        <v>2</v>
      </c>
      <c r="BB29" s="44">
        <f t="shared" si="85"/>
        <v>16968.57876</v>
      </c>
      <c r="BC29" s="44"/>
      <c r="BD29" s="44">
        <f t="shared" si="86"/>
        <v>0</v>
      </c>
      <c r="BE29" s="44"/>
      <c r="BF29" s="44">
        <f t="shared" si="87"/>
        <v>0</v>
      </c>
      <c r="BG29" s="44"/>
      <c r="BH29" s="44">
        <f t="shared" si="88"/>
        <v>0</v>
      </c>
      <c r="BI29" s="44"/>
      <c r="BJ29" s="44">
        <f t="shared" si="89"/>
        <v>0</v>
      </c>
      <c r="BK29" s="44">
        <v>75</v>
      </c>
      <c r="BL29" s="44">
        <f t="shared" si="90"/>
        <v>569787.76181249996</v>
      </c>
      <c r="BM29" s="44">
        <v>28</v>
      </c>
      <c r="BN29" s="44">
        <f t="shared" si="91"/>
        <v>203523.66972000003</v>
      </c>
      <c r="BO29" s="54">
        <v>14</v>
      </c>
      <c r="BP29" s="44">
        <f t="shared" si="92"/>
        <v>108633.01176000004</v>
      </c>
      <c r="BQ29" s="44">
        <v>6</v>
      </c>
      <c r="BR29" s="44">
        <f t="shared" si="93"/>
        <v>57812.544719999998</v>
      </c>
      <c r="BS29" s="44"/>
      <c r="BT29" s="44">
        <f t="shared" si="94"/>
        <v>0</v>
      </c>
      <c r="BU29" s="44"/>
      <c r="BV29" s="44">
        <f t="shared" si="95"/>
        <v>0</v>
      </c>
      <c r="BW29" s="44"/>
      <c r="BX29" s="44">
        <f t="shared" si="96"/>
        <v>0</v>
      </c>
      <c r="BY29" s="44"/>
      <c r="BZ29" s="44">
        <f t="shared" si="97"/>
        <v>0</v>
      </c>
      <c r="CA29" s="44">
        <v>23</v>
      </c>
      <c r="CB29" s="44">
        <f t="shared" si="98"/>
        <v>184678.96229999996</v>
      </c>
      <c r="CC29" s="44">
        <v>2</v>
      </c>
      <c r="CD29" s="44">
        <f t="shared" si="99"/>
        <v>15519.001680000001</v>
      </c>
      <c r="CE29" s="44"/>
      <c r="CF29" s="44">
        <f t="shared" si="100"/>
        <v>0</v>
      </c>
      <c r="CG29" s="44">
        <v>5</v>
      </c>
      <c r="CH29" s="44">
        <f t="shared" si="101"/>
        <v>26788.752900000003</v>
      </c>
      <c r="CI29" s="44"/>
      <c r="CJ29" s="44">
        <f t="shared" si="102"/>
        <v>0</v>
      </c>
      <c r="CK29" s="44">
        <v>7</v>
      </c>
      <c r="CL29" s="44">
        <f t="shared" si="103"/>
        <v>49491.688050000004</v>
      </c>
      <c r="CM29" s="44">
        <v>72</v>
      </c>
      <c r="CN29" s="44">
        <f t="shared" si="104"/>
        <v>622568.29975200002</v>
      </c>
      <c r="CO29" s="44">
        <v>1</v>
      </c>
      <c r="CP29" s="44">
        <f t="shared" si="105"/>
        <v>9940.4733329999999</v>
      </c>
      <c r="CQ29" s="49">
        <v>5</v>
      </c>
      <c r="CR29" s="44">
        <f t="shared" si="106"/>
        <v>40147.6005</v>
      </c>
      <c r="CS29" s="44">
        <v>3</v>
      </c>
      <c r="CT29" s="44">
        <f t="shared" si="107"/>
        <v>29146.950252000002</v>
      </c>
      <c r="CU29" s="44"/>
      <c r="CV29" s="44">
        <f t="shared" si="108"/>
        <v>0</v>
      </c>
      <c r="CW29" s="44">
        <v>8</v>
      </c>
      <c r="CX29" s="44">
        <f t="shared" si="109"/>
        <v>77869.316951999994</v>
      </c>
      <c r="CY29" s="44">
        <v>5</v>
      </c>
      <c r="CZ29" s="44">
        <f t="shared" si="110"/>
        <v>48578.250420000011</v>
      </c>
      <c r="DA29" s="44">
        <v>15</v>
      </c>
      <c r="DB29" s="44">
        <f t="shared" si="111"/>
        <v>146004.969285</v>
      </c>
      <c r="DC29" s="44">
        <v>10</v>
      </c>
      <c r="DD29" s="44">
        <f t="shared" si="112"/>
        <v>80295.201000000001</v>
      </c>
      <c r="DE29" s="44">
        <v>8</v>
      </c>
      <c r="DF29" s="44">
        <f t="shared" si="113"/>
        <v>66149.725319999998</v>
      </c>
      <c r="DG29" s="44">
        <v>1</v>
      </c>
      <c r="DH29" s="44">
        <f t="shared" si="114"/>
        <v>10772.744849999999</v>
      </c>
      <c r="DI29" s="44">
        <v>3</v>
      </c>
      <c r="DJ29" s="44">
        <f t="shared" si="115"/>
        <v>31345.449660000006</v>
      </c>
      <c r="DK29" s="44">
        <v>2</v>
      </c>
      <c r="DL29" s="44">
        <f t="shared" si="116"/>
        <v>28599.072637499998</v>
      </c>
      <c r="DM29" s="44"/>
      <c r="DN29" s="44">
        <f t="shared" si="58"/>
        <v>0</v>
      </c>
      <c r="DO29" s="44"/>
      <c r="DP29" s="44">
        <f t="shared" si="54"/>
        <v>0</v>
      </c>
      <c r="DQ29" s="44">
        <f>SUM(O29,Q29,S29,U29,W29,Y29,AA29,AC29,AE29,AG29,AI29,AK29,AM29,AO29,AQ29,AS29,AU29,AW29,AY29,BA29,BC29,BE29,BG29,BI29,BK29,BM29,BO29,BQ29,BS29,BU29,BW29,BY29,CA29,CC29,CE29,CG29,CI29,CK29,CM29,CO29,CQ29,CS29,CU29,CW29,CY29,DA29,DC29,DE29,DG29,DI29,DK29,DM29,DO29)</f>
        <v>401</v>
      </c>
      <c r="DR29" s="44">
        <f>SUM(P29,R29,T29,V29,X29,Z29,AB29,AD29,AF29,AH29,AJ29,AL29,AN29,AP29,AR29,AT29,AV29,AX29,AZ29,BB29,BD29,BF29,BH29,BJ29,BL29,BN29,BP29,BR29,BT29,BV29,BX29,BZ29,CB29,CD29,CF29,CH29,CJ29,CL29,CN29,CP29,CR29,CT29,CV29,CX29,CZ29,DB29,DD29,DF29,DH29,DJ29,DL29,DN29,DP29)</f>
        <v>3292657.8084180001</v>
      </c>
    </row>
    <row r="30" spans="1:122" ht="15.75" customHeight="1" x14ac:dyDescent="0.25">
      <c r="A30" s="100">
        <v>4</v>
      </c>
      <c r="B30" s="114"/>
      <c r="C30" s="102" t="s">
        <v>161</v>
      </c>
      <c r="D30" s="109">
        <f t="shared" si="56"/>
        <v>19063</v>
      </c>
      <c r="E30" s="110">
        <v>18530</v>
      </c>
      <c r="F30" s="110">
        <v>18715</v>
      </c>
      <c r="G30" s="115">
        <v>1.04</v>
      </c>
      <c r="H30" s="111">
        <v>1</v>
      </c>
      <c r="I30" s="111">
        <v>1</v>
      </c>
      <c r="J30" s="112"/>
      <c r="K30" s="109">
        <v>1.4</v>
      </c>
      <c r="L30" s="109">
        <v>1.68</v>
      </c>
      <c r="M30" s="109">
        <v>2.23</v>
      </c>
      <c r="N30" s="109">
        <v>2.57</v>
      </c>
      <c r="O30" s="108">
        <f t="shared" ref="O30:BZ30" si="117">SUM(O31:O35)</f>
        <v>814</v>
      </c>
      <c r="P30" s="108">
        <f t="shared" si="117"/>
        <v>23966141.889433332</v>
      </c>
      <c r="Q30" s="108">
        <f t="shared" si="117"/>
        <v>183</v>
      </c>
      <c r="R30" s="108">
        <f t="shared" si="117"/>
        <v>5132142.2891666666</v>
      </c>
      <c r="S30" s="108">
        <v>0</v>
      </c>
      <c r="T30" s="108">
        <f t="shared" ref="T30:AF30" si="118">SUM(T31:T35)</f>
        <v>0</v>
      </c>
      <c r="U30" s="108">
        <f t="shared" si="118"/>
        <v>0</v>
      </c>
      <c r="V30" s="108">
        <f t="shared" si="118"/>
        <v>0</v>
      </c>
      <c r="W30" s="108">
        <f t="shared" si="118"/>
        <v>0</v>
      </c>
      <c r="X30" s="108">
        <f t="shared" si="118"/>
        <v>0</v>
      </c>
      <c r="Y30" s="108">
        <f t="shared" si="118"/>
        <v>240</v>
      </c>
      <c r="Z30" s="108">
        <f t="shared" si="118"/>
        <v>6839388.0975000001</v>
      </c>
      <c r="AA30" s="108">
        <f t="shared" si="118"/>
        <v>0</v>
      </c>
      <c r="AB30" s="108">
        <f t="shared" si="118"/>
        <v>0</v>
      </c>
      <c r="AC30" s="108">
        <f t="shared" si="118"/>
        <v>0</v>
      </c>
      <c r="AD30" s="108">
        <f t="shared" si="118"/>
        <v>0</v>
      </c>
      <c r="AE30" s="108">
        <f t="shared" si="118"/>
        <v>0</v>
      </c>
      <c r="AF30" s="108">
        <f t="shared" si="118"/>
        <v>0</v>
      </c>
      <c r="AG30" s="108">
        <f t="shared" si="117"/>
        <v>60</v>
      </c>
      <c r="AH30" s="108">
        <f t="shared" si="117"/>
        <v>2161086.2439249996</v>
      </c>
      <c r="AI30" s="108">
        <f t="shared" si="117"/>
        <v>11</v>
      </c>
      <c r="AJ30" s="108">
        <f t="shared" si="117"/>
        <v>298720.33799999999</v>
      </c>
      <c r="AK30" s="108">
        <f t="shared" si="117"/>
        <v>0</v>
      </c>
      <c r="AL30" s="108">
        <f t="shared" si="117"/>
        <v>0</v>
      </c>
      <c r="AM30" s="108">
        <f t="shared" si="117"/>
        <v>0</v>
      </c>
      <c r="AN30" s="108">
        <f t="shared" si="117"/>
        <v>0</v>
      </c>
      <c r="AO30" s="108">
        <f t="shared" si="117"/>
        <v>463</v>
      </c>
      <c r="AP30" s="108">
        <f t="shared" si="117"/>
        <v>14356916.825495999</v>
      </c>
      <c r="AQ30" s="108">
        <f t="shared" si="117"/>
        <v>87</v>
      </c>
      <c r="AR30" s="108">
        <f t="shared" si="117"/>
        <v>2401718.1861399999</v>
      </c>
      <c r="AS30" s="108">
        <f t="shared" si="117"/>
        <v>566</v>
      </c>
      <c r="AT30" s="108">
        <f t="shared" si="117"/>
        <v>17433747.416147999</v>
      </c>
      <c r="AU30" s="108">
        <f t="shared" si="117"/>
        <v>0</v>
      </c>
      <c r="AV30" s="108">
        <f t="shared" si="117"/>
        <v>0</v>
      </c>
      <c r="AW30" s="108">
        <f t="shared" si="117"/>
        <v>0</v>
      </c>
      <c r="AX30" s="108">
        <f t="shared" si="117"/>
        <v>0</v>
      </c>
      <c r="AY30" s="108">
        <f t="shared" si="117"/>
        <v>0</v>
      </c>
      <c r="AZ30" s="108">
        <f t="shared" si="117"/>
        <v>0</v>
      </c>
      <c r="BA30" s="108">
        <f t="shared" si="117"/>
        <v>53</v>
      </c>
      <c r="BB30" s="108">
        <f t="shared" si="117"/>
        <v>1876392.2608199995</v>
      </c>
      <c r="BC30" s="108">
        <f t="shared" si="117"/>
        <v>0</v>
      </c>
      <c r="BD30" s="108">
        <f t="shared" si="117"/>
        <v>0</v>
      </c>
      <c r="BE30" s="108">
        <f t="shared" si="117"/>
        <v>0</v>
      </c>
      <c r="BF30" s="108">
        <f t="shared" si="117"/>
        <v>0</v>
      </c>
      <c r="BG30" s="108">
        <v>0</v>
      </c>
      <c r="BH30" s="108">
        <f t="shared" ref="BH30:BI30" si="119">SUM(BH31:BH35)</f>
        <v>0</v>
      </c>
      <c r="BI30" s="108">
        <f t="shared" si="119"/>
        <v>0</v>
      </c>
      <c r="BJ30" s="108">
        <f t="shared" si="117"/>
        <v>0</v>
      </c>
      <c r="BK30" s="108">
        <f t="shared" si="117"/>
        <v>300</v>
      </c>
      <c r="BL30" s="108">
        <f t="shared" si="117"/>
        <v>8358492.5085841659</v>
      </c>
      <c r="BM30" s="108">
        <f t="shared" si="117"/>
        <v>646</v>
      </c>
      <c r="BN30" s="108">
        <f t="shared" si="117"/>
        <v>20444263.746013336</v>
      </c>
      <c r="BO30" s="108">
        <f t="shared" si="117"/>
        <v>121</v>
      </c>
      <c r="BP30" s="108">
        <f t="shared" si="117"/>
        <v>3594499.5472400002</v>
      </c>
      <c r="BQ30" s="108">
        <f t="shared" si="117"/>
        <v>9</v>
      </c>
      <c r="BR30" s="108">
        <f t="shared" si="117"/>
        <v>299171.86571999994</v>
      </c>
      <c r="BS30" s="108">
        <f t="shared" si="117"/>
        <v>207</v>
      </c>
      <c r="BT30" s="108">
        <f t="shared" si="117"/>
        <v>4291679.8021999998</v>
      </c>
      <c r="BU30" s="108">
        <f t="shared" si="117"/>
        <v>30</v>
      </c>
      <c r="BV30" s="108">
        <f t="shared" si="117"/>
        <v>684439.87252666662</v>
      </c>
      <c r="BW30" s="108">
        <f t="shared" si="117"/>
        <v>5</v>
      </c>
      <c r="BX30" s="108">
        <f t="shared" si="117"/>
        <v>133635.84780000002</v>
      </c>
      <c r="BY30" s="108">
        <f t="shared" si="117"/>
        <v>0</v>
      </c>
      <c r="BZ30" s="108">
        <f t="shared" si="117"/>
        <v>0</v>
      </c>
      <c r="CA30" s="108">
        <f t="shared" ref="CA30:DR30" si="120">SUM(CA31:CA35)</f>
        <v>0</v>
      </c>
      <c r="CB30" s="108">
        <f t="shared" si="120"/>
        <v>0</v>
      </c>
      <c r="CC30" s="108">
        <f t="shared" si="120"/>
        <v>14</v>
      </c>
      <c r="CD30" s="108">
        <f t="shared" si="120"/>
        <v>406367.93287999998</v>
      </c>
      <c r="CE30" s="108">
        <f t="shared" si="120"/>
        <v>0</v>
      </c>
      <c r="CF30" s="108">
        <f t="shared" si="120"/>
        <v>0</v>
      </c>
      <c r="CG30" s="108">
        <f t="shared" si="120"/>
        <v>12</v>
      </c>
      <c r="CH30" s="108">
        <f t="shared" si="120"/>
        <v>238122.24799999999</v>
      </c>
      <c r="CI30" s="108">
        <f t="shared" si="120"/>
        <v>55</v>
      </c>
      <c r="CJ30" s="108">
        <f t="shared" si="120"/>
        <v>1100801.1497933334</v>
      </c>
      <c r="CK30" s="108">
        <f t="shared" si="120"/>
        <v>80</v>
      </c>
      <c r="CL30" s="108">
        <f t="shared" si="120"/>
        <v>1993931.6973333331</v>
      </c>
      <c r="CM30" s="108">
        <f t="shared" si="120"/>
        <v>271</v>
      </c>
      <c r="CN30" s="108">
        <f t="shared" si="120"/>
        <v>8430482.4434810001</v>
      </c>
      <c r="CO30" s="108">
        <f t="shared" si="120"/>
        <v>169</v>
      </c>
      <c r="CP30" s="108">
        <f t="shared" si="120"/>
        <v>6022873.6189999999</v>
      </c>
      <c r="CQ30" s="113">
        <f t="shared" si="120"/>
        <v>72</v>
      </c>
      <c r="CR30" s="108">
        <f t="shared" si="120"/>
        <v>1959526.6116999993</v>
      </c>
      <c r="CS30" s="108">
        <f t="shared" si="120"/>
        <v>82</v>
      </c>
      <c r="CT30" s="108">
        <f t="shared" si="120"/>
        <v>2775875.55266</v>
      </c>
      <c r="CU30" s="108">
        <f t="shared" si="120"/>
        <v>104</v>
      </c>
      <c r="CV30" s="108">
        <f t="shared" si="120"/>
        <v>3002546.7256540004</v>
      </c>
      <c r="CW30" s="108">
        <f t="shared" si="120"/>
        <v>64</v>
      </c>
      <c r="CX30" s="108">
        <f t="shared" si="120"/>
        <v>2211809.0523060001</v>
      </c>
      <c r="CY30" s="108">
        <f t="shared" si="120"/>
        <v>89</v>
      </c>
      <c r="CZ30" s="108">
        <f t="shared" si="120"/>
        <v>2976786.4867440001</v>
      </c>
      <c r="DA30" s="108">
        <f t="shared" si="120"/>
        <v>145</v>
      </c>
      <c r="DB30" s="108">
        <f t="shared" si="120"/>
        <v>4891053.7425120007</v>
      </c>
      <c r="DC30" s="108">
        <f t="shared" si="120"/>
        <v>110</v>
      </c>
      <c r="DD30" s="108">
        <f t="shared" si="120"/>
        <v>3250379.2122666663</v>
      </c>
      <c r="DE30" s="108">
        <f t="shared" si="120"/>
        <v>61</v>
      </c>
      <c r="DF30" s="108">
        <f t="shared" si="120"/>
        <v>1732100.3723800001</v>
      </c>
      <c r="DG30" s="108">
        <f t="shared" si="120"/>
        <v>26</v>
      </c>
      <c r="DH30" s="108">
        <f t="shared" si="120"/>
        <v>1007850.1293</v>
      </c>
      <c r="DI30" s="108">
        <f t="shared" si="120"/>
        <v>77</v>
      </c>
      <c r="DJ30" s="108">
        <f t="shared" si="120"/>
        <v>2882745.00178</v>
      </c>
      <c r="DK30" s="108">
        <f t="shared" si="120"/>
        <v>34</v>
      </c>
      <c r="DL30" s="108">
        <f t="shared" si="120"/>
        <v>2001348.2201708334</v>
      </c>
      <c r="DM30" s="108">
        <f t="shared" si="120"/>
        <v>31</v>
      </c>
      <c r="DN30" s="108">
        <f t="shared" si="120"/>
        <v>1621457.6284783331</v>
      </c>
      <c r="DO30" s="108">
        <f t="shared" si="120"/>
        <v>0</v>
      </c>
      <c r="DP30" s="108">
        <f t="shared" si="120"/>
        <v>0</v>
      </c>
      <c r="DQ30" s="108">
        <f t="shared" si="120"/>
        <v>5291</v>
      </c>
      <c r="DR30" s="108">
        <f t="shared" si="120"/>
        <v>160778494.56315264</v>
      </c>
    </row>
    <row r="31" spans="1:122" ht="36" customHeight="1" x14ac:dyDescent="0.25">
      <c r="A31" s="51"/>
      <c r="B31" s="52">
        <v>17</v>
      </c>
      <c r="C31" s="38" t="s">
        <v>162</v>
      </c>
      <c r="D31" s="39">
        <f t="shared" si="56"/>
        <v>19063</v>
      </c>
      <c r="E31" s="40">
        <v>18530</v>
      </c>
      <c r="F31" s="40">
        <v>18715</v>
      </c>
      <c r="G31" s="39">
        <v>0.89</v>
      </c>
      <c r="H31" s="42">
        <v>1</v>
      </c>
      <c r="I31" s="42">
        <v>1</v>
      </c>
      <c r="J31" s="43"/>
      <c r="K31" s="39">
        <v>1.4</v>
      </c>
      <c r="L31" s="39">
        <v>1.68</v>
      </c>
      <c r="M31" s="39">
        <v>2.23</v>
      </c>
      <c r="N31" s="39">
        <v>2.57</v>
      </c>
      <c r="O31" s="44">
        <v>110</v>
      </c>
      <c r="P31" s="44">
        <f>(O31/12*5*$D31*$G31*$H31*$K31)+(O31/12*4*$E31*$G31*$I31*$K31)+(O31/12*3*$F31*$G31*$I31*$K31)</f>
        <v>2576499.5666666664</v>
      </c>
      <c r="Q31" s="44">
        <v>27</v>
      </c>
      <c r="R31" s="44">
        <f>(Q31/12*5*$D31*$G31*$H31*$K31)+(Q31/12*4*$E31*$G31*$I31*$K31)+(Q31/12*3*$F31*$G31*$I31*$K31)</f>
        <v>632413.53</v>
      </c>
      <c r="S31" s="44">
        <v>0</v>
      </c>
      <c r="T31" s="44">
        <f>(S31/12*5*$D31*$G31*$H31*$K31)+(S31/12*4*$E31*$G31*$I31*$K31)+(S31/12*3*$F31*$G31*$I31*$K31)</f>
        <v>0</v>
      </c>
      <c r="U31" s="44"/>
      <c r="V31" s="44">
        <f>(U31/12*5*$D31*$G31*$H31*$K31)+(U31/12*4*$E31*$G31*$I31*$K31)+(U31/12*3*$F31*$G31*$I31*$K31)</f>
        <v>0</v>
      </c>
      <c r="W31" s="44">
        <v>0</v>
      </c>
      <c r="X31" s="44">
        <f>(W31/12*5*$D31*$G31*$H31*$K31)+(W31/12*4*$E31*$G31*$I31*$K31)+(W31/12*3*$F31*$G31*$I31*$K31)</f>
        <v>0</v>
      </c>
      <c r="Y31" s="44">
        <v>45</v>
      </c>
      <c r="Z31" s="44">
        <f>(Y31/12*5*$D31*$G31*$H31*$K31)+(Y31/12*4*$E31*$G31*$I31*$K31)+(Y31/12*3*$F31*$G31*$I31*$K31)</f>
        <v>1054022.5499999998</v>
      </c>
      <c r="AA31" s="44">
        <v>0</v>
      </c>
      <c r="AB31" s="44">
        <f>(AA31/12*5*$D31*$G31*$H31*$K31)+(AA31/12*4*$E31*$G31*$I31*$K31)+(AA31/12*3*$F31*$G31*$I31*$K31)</f>
        <v>0</v>
      </c>
      <c r="AC31" s="44">
        <v>0</v>
      </c>
      <c r="AD31" s="44">
        <f>(AC31/12*5*$D31*$G31*$H31*$K31)+(AC31/12*4*$E31*$G31*$I31*$K31)+(AC31/12*3*$F31*$G31*$I31*$K31)</f>
        <v>0</v>
      </c>
      <c r="AE31" s="44">
        <v>0</v>
      </c>
      <c r="AF31" s="44">
        <f>(AE31/12*5*$D31*$G31*$H31*$K31)+(AE31/12*4*$E31*$G31*$I31*$K31)+(AE31/12*3*$F31*$G31*$I31*$K31)</f>
        <v>0</v>
      </c>
      <c r="AG31" s="44">
        <v>24</v>
      </c>
      <c r="AH31" s="44">
        <f>(AG31/12*5*$D31*$G31*$H31*$K31)+(AG31/12*4*$E31*$G31*$I31*$K31)+(AG31/12*3*$F31*$G31*$I31*$K31)</f>
        <v>562145.36</v>
      </c>
      <c r="AI31" s="44">
        <v>3</v>
      </c>
      <c r="AJ31" s="44">
        <f>(AI31/12*5*$D31*$G31*$H31*$K31)+(AI31/12*4*$E31*$G31*$I31*$K31)+(AI31/12*3*$F31*$G31*$I31*$K31)</f>
        <v>70268.17</v>
      </c>
      <c r="AK31" s="44"/>
      <c r="AL31" s="44">
        <f>(AK31/12*5*$D31*$G31*$H31*$K31)+(AK31/12*4*$E31*$G31*$I31*$K31)+(AK31/12*3*$F31*$G31*$I31*$K31)</f>
        <v>0</v>
      </c>
      <c r="AM31" s="47">
        <v>0</v>
      </c>
      <c r="AN31" s="44">
        <f>(AM31/12*5*$D31*$G31*$H31*$K31)+(AM31/12*4*$E31*$G31*$I31*$K31)+(AM31/12*3*$F31*$G31*$I31*$K31)</f>
        <v>0</v>
      </c>
      <c r="AO31" s="48">
        <v>61</v>
      </c>
      <c r="AP31" s="44">
        <f>(AO31/12*5*$D31*$G31*$H31*$L31)+(AO31/12*4*$E31*$G31*$I31*$L31)+(AO31/12*3*$F31*$G31*$I31*$L31)</f>
        <v>1714543.3479999998</v>
      </c>
      <c r="AQ31" s="44">
        <v>15</v>
      </c>
      <c r="AR31" s="44">
        <f>(AQ31/12*5*$D31*$G31*$H31*$L31)+(AQ31/12*4*$E31*$G31*$I31*$L31)+(AQ31/12*3*$F31*$G31*$I31*$L31)</f>
        <v>421609.02</v>
      </c>
      <c r="AS31" s="44">
        <v>104</v>
      </c>
      <c r="AT31" s="44">
        <f>(AS31/12*5*$D31*$G31*$H31*$L31)+(AS31/12*4*$E31*$G31*$I31*$L31)+(AS31/12*3*$F31*$G31*$I31*$L31)</f>
        <v>2923155.8719999995</v>
      </c>
      <c r="AU31" s="44">
        <v>0</v>
      </c>
      <c r="AV31" s="44">
        <f>(AU31/12*5*$D31*$G31*$H31*$L31)+(AU31/12*4*$E31*$G31*$I31*$L31)+(AU31/12*3*$F31*$G31*$I31*$L31)</f>
        <v>0</v>
      </c>
      <c r="AW31" s="44"/>
      <c r="AX31" s="44">
        <f>(AW31/12*5*$D31*$G31*$H31*$K31)+(AW31/12*4*$E31*$G31*$I31*$K31)+(AW31/12*3*$F31*$G31*$I31*$K31)</f>
        <v>0</v>
      </c>
      <c r="AY31" s="44"/>
      <c r="AZ31" s="44">
        <f>(AY31/12*5*$D31*$G31*$H31*$K31)+(AY31/12*4*$E31*$G31*$I31*$K31)+(AY31/12*3*$F31*$G31*$I31*$K31)</f>
        <v>0</v>
      </c>
      <c r="BA31" s="44">
        <v>3</v>
      </c>
      <c r="BB31" s="44">
        <f>(BA31/12*5*$D31*$G31*$H31*$L31)+(BA31/12*4*$E31*$G31*$I31*$L31)+(BA31/12*3*$F31*$G31*$I31*$L31)</f>
        <v>84321.804000000004</v>
      </c>
      <c r="BC31" s="44">
        <v>0</v>
      </c>
      <c r="BD31" s="44">
        <f>(BC31/12*5*$D31*$G31*$H31*$K31)+(BC31/12*4*$E31*$G31*$I31*$K31)+(BC31/12*3*$F31*$G31*$I31*$K31)</f>
        <v>0</v>
      </c>
      <c r="BE31" s="44">
        <v>0</v>
      </c>
      <c r="BF31" s="44">
        <f>(BE31/12*5*$D31*$G31*$H31*$K31)+(BE31/12*4*$E31*$G31*$I31*$K31)+(BE31/12*3*$F31*$G31*$I31*$K31)</f>
        <v>0</v>
      </c>
      <c r="BG31" s="44">
        <v>0</v>
      </c>
      <c r="BH31" s="44">
        <f>(BG31/12*5*$D31*$G31*$H31*$K31)+(BG31/12*4*$E31*$G31*$I31*$K31)+(BG31/12*3*$F31*$G31*$I31*$K31)</f>
        <v>0</v>
      </c>
      <c r="BI31" s="44">
        <v>0</v>
      </c>
      <c r="BJ31" s="44">
        <f>(BI31/12*5*$D31*$G31*$H31*$L31)+(BI31/12*4*$E31*$G31*$I31*$L31)+(BI31/12*3*$F31*$G31*$I31*$L31)</f>
        <v>0</v>
      </c>
      <c r="BK31" s="44">
        <v>44</v>
      </c>
      <c r="BL31" s="44">
        <f>(BK31/12*5*$D31*$G31*$H31*$K31)+(BK31/12*4*$E31*$G31*$I31*$K31)+(BK31/12*3*$F31*$G31*$I31*$K31)</f>
        <v>1030599.8266666667</v>
      </c>
      <c r="BM31" s="44">
        <v>71</v>
      </c>
      <c r="BN31" s="44">
        <f>(BM31/12*5*$D31*$G31*$H31*$K31)+(BM31/12*4*$E31*$G31*$I31*$K31)+(BM31/12*3*$F31*$G31*$I31*$K31)</f>
        <v>1663013.3566666669</v>
      </c>
      <c r="BO31" s="54">
        <v>18</v>
      </c>
      <c r="BP31" s="44">
        <f>(BO31/12*5*$D31*$G31*$H31*$L31)+(BO31/12*4*$E31*$G31*$I31*$L31)+(BO31/12*3*$F31*$G31*$I31*$L31)</f>
        <v>505930.82399999996</v>
      </c>
      <c r="BQ31" s="44">
        <v>7</v>
      </c>
      <c r="BR31" s="44">
        <f>(BQ31/12*5*$D31*$G31*$H31*$L31)+(BQ31/12*4*$E31*$G31*$I31*$L31)+(BQ31/12*3*$F31*$G31*$I31*$L31)</f>
        <v>196750.87600000002</v>
      </c>
      <c r="BS31" s="44">
        <v>10</v>
      </c>
      <c r="BT31" s="44">
        <f>(BS31/12*5*$D31*$G31*$H31*$K31)+(BS31/12*4*$E31*$G31*$I31*$K31)+(BS31/12*3*$F31*$G31*$I31*$K31)</f>
        <v>234227.23333333334</v>
      </c>
      <c r="BU31" s="44">
        <v>5</v>
      </c>
      <c r="BV31" s="44">
        <f>(BU31/12*5*$D31*$G31*$H31*$K31)+(BU31/12*4*$E31*$G31*$I31*$K31)+(BU31/12*3*$F31*$G31*$I31*$K31)</f>
        <v>117113.61666666667</v>
      </c>
      <c r="BW31" s="44">
        <v>0</v>
      </c>
      <c r="BX31" s="44">
        <f>(BW31/12*5*$D31*$G31*$H31*$L31)+(BW31/12*4*$E31*$G31*$I31*$L31)+(BW31/12*3*$F31*$G31*$I31*$L31)</f>
        <v>0</v>
      </c>
      <c r="BY31" s="44"/>
      <c r="BZ31" s="44">
        <f>(BY31/12*5*$D31*$G31*$H31*$L31)+(BY31/12*4*$E31*$G31*$I31*$L31)+(BY31/12*3*$F31*$G31*$I31*$L31)</f>
        <v>0</v>
      </c>
      <c r="CA31" s="44"/>
      <c r="CB31" s="44">
        <f>(CA31/12*5*$D31*$G31*$H31*$K31)+(CA31/12*4*$E31*$G31*$I31*$K31)+(CA31/12*3*$F31*$G31*$I31*$K31)</f>
        <v>0</v>
      </c>
      <c r="CC31" s="44"/>
      <c r="CD31" s="44">
        <f>(CC31/12*5*$D31*$G31*$H31*$L31)+(CC31/12*4*$E31*$G31*$I31*$L31)+(CC31/12*3*$F31*$G31*$I31*$L31)</f>
        <v>0</v>
      </c>
      <c r="CE31" s="44">
        <v>0</v>
      </c>
      <c r="CF31" s="44">
        <f>(CE31/12*5*$D31*$G31*$H31*$K31)+(CE31/12*4*$E31*$G31*$I31*$K31)+(CE31/12*3*$F31*$G31*$I31*$K31)</f>
        <v>0</v>
      </c>
      <c r="CG31" s="44"/>
      <c r="CH31" s="44">
        <f>(CG31/12*5*$D31*$G31*$H31*$K31)+(CG31/12*4*$E31*$G31*$I31*$K31)+(CG31/12*3*$F31*$G31*$I31*$K31)</f>
        <v>0</v>
      </c>
      <c r="CI31" s="44">
        <v>11</v>
      </c>
      <c r="CJ31" s="44">
        <f>(CI31/12*5*$D31*$G31*$H31*$K31)+(CI31/12*4*$E31*$G31*$I31*$K31)+(CI31/12*3*$F31*$G31*$I31*$K31)</f>
        <v>257649.95666666667</v>
      </c>
      <c r="CK31" s="44">
        <v>10</v>
      </c>
      <c r="CL31" s="44">
        <f>(CK31/12*5*$D31*$G31*$H31*$K31)+(CK31/12*4*$E31*$G31*$I31*$K31)+(CK31/12*3*$F31*$G31*$I31*$K31)</f>
        <v>234227.23333333334</v>
      </c>
      <c r="CM31" s="44">
        <v>113</v>
      </c>
      <c r="CN31" s="44">
        <f>(CM31/12*5*$D31*$G31*$H31*$L31)+(CM31/12*4*$E31*$G31*$I31*$L31)+(CM31/12*3*$F31*$G31*$I31*$L31)</f>
        <v>3176121.284</v>
      </c>
      <c r="CO31" s="44">
        <v>44</v>
      </c>
      <c r="CP31" s="44">
        <f>(CO31/12*5*$D31*$G31*$H31*$L31)+(CO31/12*4*$E31*$G31*$I31*$L31)+(CO31/12*3*$F31*$G31*$I31*$L31)</f>
        <v>1236719.7919999999</v>
      </c>
      <c r="CQ31" s="49">
        <v>8</v>
      </c>
      <c r="CR31" s="44">
        <f>(CQ31/12*5*$D31*$G31*$H31*$K31)+(CQ31/12*4*$E31*$G31*$I31*$K31)+(CQ31/12*3*$F31*$G31*$I31*$K31)</f>
        <v>187381.78666666665</v>
      </c>
      <c r="CS31" s="56">
        <v>11</v>
      </c>
      <c r="CT31" s="44">
        <f>(CS31/12*5*$D31*$G31*$H31*$L31)+(CS31/12*4*$E31*$G31*$I31*$L31)+(CS31/12*3*$F31*$G31*$I31*$L31)</f>
        <v>309179.94799999997</v>
      </c>
      <c r="CU31" s="44">
        <v>12</v>
      </c>
      <c r="CV31" s="44">
        <f>(CU31/12*5*$D31*$G31*$H31*$L31)+(CU31/12*4*$E31*$G31*$I31*$L31)+(CU31/12*3*$F31*$G31*$I31*$L31)</f>
        <v>337287.21600000001</v>
      </c>
      <c r="CW31" s="44">
        <v>21</v>
      </c>
      <c r="CX31" s="44">
        <f>(CW31/12*5*$D31*$G31*$H31*$L31)+(CW31/12*4*$E31*$G31*$I31*$L31)+(CW31/12*3*$F31*$G31*$I31*$L31)</f>
        <v>590252.62800000003</v>
      </c>
      <c r="CY31" s="44">
        <v>5</v>
      </c>
      <c r="CZ31" s="44">
        <f>(CY31/12*5*$D31*$G31*$H31*$L31)+(CY31/12*4*$E31*$G31*$I31*$L31)+(CY31/12*3*$F31*$G31*$I31*$L31)</f>
        <v>140536.34</v>
      </c>
      <c r="DA31" s="44">
        <v>24</v>
      </c>
      <c r="DB31" s="44">
        <f>(DA31/12*5*$D31*$G31*$H31*$L31)+(DA31/12*4*$E31*$G31*$I31*$L31)+(DA31/12*3*$F31*$G31*$I31*$L31)</f>
        <v>674574.43200000003</v>
      </c>
      <c r="DC31" s="44">
        <v>18</v>
      </c>
      <c r="DD31" s="44">
        <f>(DC31/12*5*$D31*$G31*$H31*$K31)+(DC31/12*4*$E31*$G31*$I31*$K31)+(DC31/12*3*$F31*$G31*$I31*$K31)</f>
        <v>421609.02</v>
      </c>
      <c r="DE31" s="44">
        <v>8</v>
      </c>
      <c r="DF31" s="44">
        <f>(DE31/12*5*$D31*$G31*$H31*$K31)+(DE31/12*4*$E31*$G31*$I31*$K31)+(DE31/12*3*$F31*$G31*$I31*$K31)</f>
        <v>187381.78666666665</v>
      </c>
      <c r="DG31" s="44"/>
      <c r="DH31" s="44">
        <f>(DG31/12*5*$D31*$G31*$H31*$L31)+(DG31/12*4*$E31*$G31*$I31*$L31)+(DG31/12*3*$F31*$G31*$I31*$L31)</f>
        <v>0</v>
      </c>
      <c r="DI31" s="44">
        <v>10</v>
      </c>
      <c r="DJ31" s="44">
        <f>(DI31/12*5*$D31*$G31*$H31*$L31)+(DI31/12*4*$E31*$G31*$I31*$L31)+(DI31/12*3*$F31*$G31*$I31*$L31)</f>
        <v>281072.68</v>
      </c>
      <c r="DK31" s="44">
        <v>2</v>
      </c>
      <c r="DL31" s="44">
        <f>(DK31/12*5*$D31*$G31*$H31*$M31)+(DK31/12*4*$E31*$G31*$I31*$M31)+(DK31/12*3*$F31*$G31*$I31*$M31)</f>
        <v>74618.104333333322</v>
      </c>
      <c r="DM31" s="44">
        <v>4</v>
      </c>
      <c r="DN31" s="44">
        <f>(DM31/12*5*$D31*$G31*$H31*$N31)+(DM31/12*4*$E31*$G31*$I31*$N31)+(DM31/12*3*$F31*$G31*$I31*$N31)</f>
        <v>171989.71133333331</v>
      </c>
      <c r="DO31" s="44"/>
      <c r="DP31" s="44">
        <f>(DO31*$D31*$G31*$H31*$L31)</f>
        <v>0</v>
      </c>
      <c r="DQ31" s="44">
        <f t="shared" ref="DQ31:DR35" si="121">SUM(O31,Q31,S31,U31,W31,Y31,AA31,AC31,AE31,AG31,AI31,AK31,AM31,AO31,AQ31,AS31,AU31,AW31,AY31,BA31,BC31,BE31,BG31,BI31,BK31,BM31,BO31,BQ31,BS31,BU31,BW31,BY31,CA31,CC31,CE31,CG31,CI31,CK31,CM31,CO31,CQ31,CS31,CU31,CW31,CY31,DA31,DC31,DE31,DG31,DI31,DK31,DM31,DO31)</f>
        <v>848</v>
      </c>
      <c r="DR31" s="44">
        <f t="shared" si="121"/>
        <v>22067216.872999988</v>
      </c>
    </row>
    <row r="32" spans="1:122" ht="15.75" customHeight="1" x14ac:dyDescent="0.25">
      <c r="A32" s="51"/>
      <c r="B32" s="52">
        <v>18</v>
      </c>
      <c r="C32" s="38" t="s">
        <v>163</v>
      </c>
      <c r="D32" s="39">
        <f t="shared" si="56"/>
        <v>19063</v>
      </c>
      <c r="E32" s="40">
        <v>18530</v>
      </c>
      <c r="F32" s="40">
        <v>18715</v>
      </c>
      <c r="G32" s="53">
        <v>2.0099999999999998</v>
      </c>
      <c r="H32" s="42">
        <v>1</v>
      </c>
      <c r="I32" s="42">
        <v>1</v>
      </c>
      <c r="J32" s="43"/>
      <c r="K32" s="39">
        <v>1.4</v>
      </c>
      <c r="L32" s="39">
        <v>1.68</v>
      </c>
      <c r="M32" s="39">
        <v>2.23</v>
      </c>
      <c r="N32" s="39">
        <v>2.57</v>
      </c>
      <c r="O32" s="44">
        <v>70</v>
      </c>
      <c r="P32" s="44">
        <f t="shared" ref="P32:P35" si="122">(O32/12*5*$D32*$G32*$H32*$K32*P$8)+(O32/12*4*$E32*$G32*$I32*$K32*P$9)+(O32/12*3*$F32*$G32*$I32*$K32*P$9)</f>
        <v>3932371.6547499993</v>
      </c>
      <c r="Q32" s="44">
        <v>15</v>
      </c>
      <c r="R32" s="44">
        <f t="shared" ref="R32:R35" si="123">(Q32/12*5*$D32*$G32*$H32*$K32*R$8)+(Q32/12*4*$E32*$G32*$I32*$K32*R$9)+(Q32/12*3*$F32*$G32*$I32*$K32*R$9)</f>
        <v>842651.06887499988</v>
      </c>
      <c r="S32" s="44">
        <v>0</v>
      </c>
      <c r="T32" s="44">
        <f t="shared" ref="T32:T35" si="124">(S32/12*5*$D32*$G32*$H32*$K32*T$8)+(S32/12*4*$E32*$G32*$I32*$K32*T$9)+(S32/12*3*$F32*$G32*$I32*$K32*T$9)</f>
        <v>0</v>
      </c>
      <c r="U32" s="44"/>
      <c r="V32" s="44">
        <f t="shared" ref="V32:V35" si="125">(U32/12*5*$D32*$G32*$H32*$K32*V$8)+(U32/12*4*$E32*$G32*$I32*$K32*V$9)+(U32/12*3*$F32*$G32*$I32*$K32*V$9)</f>
        <v>0</v>
      </c>
      <c r="W32" s="44">
        <v>0</v>
      </c>
      <c r="X32" s="44">
        <f t="shared" ref="X32:X35" si="126">(W32/12*5*$D32*$G32*$H32*$K32*X$8)+(W32/12*4*$E32*$G32*$I32*$K32*X$9)+(W32/12*3*$F32*$G32*$I32*$K32*X$9)</f>
        <v>0</v>
      </c>
      <c r="Y32" s="44">
        <v>22</v>
      </c>
      <c r="Z32" s="44">
        <f t="shared" ref="Z32:Z35" si="127">(Y32/12*5*$D32*$G32*$H32*$K32*Z$8)+(Y32/12*4*$E32*$G32*$I32*$K32*Z$9)+(Y32/12*3*$F32*$G32*$I32*$K32*Z$9)</f>
        <v>1235888.2343499998</v>
      </c>
      <c r="AA32" s="44">
        <v>0</v>
      </c>
      <c r="AB32" s="44">
        <f t="shared" ref="AB32:AB35" si="128">(AA32/12*5*$D32*$G32*$H32*$K32*AB$8)+(AA32/12*4*$E32*$G32*$I32*$K32*AB$9)+(AA32/12*3*$F32*$G32*$I32*$K32*AB$9)</f>
        <v>0</v>
      </c>
      <c r="AC32" s="44">
        <v>0</v>
      </c>
      <c r="AD32" s="44">
        <f t="shared" ref="AD32:AD35" si="129">(AC32/12*5*$D32*$G32*$H32*$K32*AD$8)+(AC32/12*4*$E32*$G32*$I32*$K32*AD$9)+(AC32/12*3*$F32*$G32*$I32*$K32*AD$9)</f>
        <v>0</v>
      </c>
      <c r="AE32" s="44">
        <v>0</v>
      </c>
      <c r="AF32" s="44">
        <f t="shared" ref="AF32:AF35" si="130">(AE32/12*5*$D32*$G32*$H32*$K32*AF$8)+(AE32/12*4*$E32*$G32*$I32*$K32*AF$9)+(AE32/12*3*$F32*$G32*$I32*$K32*AF$9)</f>
        <v>0</v>
      </c>
      <c r="AG32" s="44">
        <v>21</v>
      </c>
      <c r="AH32" s="44">
        <f t="shared" ref="AH32:AH35" si="131">(AG32/12*5*$D32*$G32*$H32*$K32*AH$8)+(AG32/12*4*$E32*$G32*$I32*$K32*AH$9)+(AG32/12*3*$F32*$G32*$I32*$K32*AH$9)</f>
        <v>1179711.4964249998</v>
      </c>
      <c r="AI32" s="44">
        <v>2</v>
      </c>
      <c r="AJ32" s="44">
        <f t="shared" ref="AJ32:AJ35" si="132">(AI32/12*5*$D32*$G32*$H32*$K32*AJ$8)+(AI32/12*4*$E32*$G32*$I32*$K32*AJ$9)+(AI32/12*3*$F32*$G32*$I32*$K32*AJ$9)</f>
        <v>95664.345349999974</v>
      </c>
      <c r="AK32" s="44"/>
      <c r="AL32" s="44">
        <f t="shared" ref="AL32:AL35" si="133">(AK32/12*5*$D32*$G32*$H32*$K32*AL$8)+(AK32/12*4*$E32*$G32*$I32*$K32*AL$9)+(AK32/12*3*$F32*$G32*$I32*$K32*AL$9)</f>
        <v>0</v>
      </c>
      <c r="AM32" s="47">
        <v>0</v>
      </c>
      <c r="AN32" s="44">
        <f t="shared" ref="AN32:AN35" si="134">(AM32/12*5*$D32*$G32*$H32*$K32*AN$8)+(AM32/12*4*$E32*$G32*$I32*$K32*AN$9)+(AM32/12*3*$F32*$G32*$I32*$K32*AN$9)</f>
        <v>0</v>
      </c>
      <c r="AO32" s="48">
        <v>4</v>
      </c>
      <c r="AP32" s="44">
        <f t="shared" ref="AP32:AP35" si="135">(AO32/12*5*$D32*$G32*$H32*$L32*AP$8)+(AO32/12*4*$E32*$G32*$I32*$L32*AP$9)+(AO32/12*3*$F32*$G32*$I32*$L32*AP$9)</f>
        <v>259734.96897599995</v>
      </c>
      <c r="AQ32" s="44"/>
      <c r="AR32" s="44">
        <f t="shared" ref="AR32:AR35" si="136">(AQ32/12*5*$D32*$G32*$H32*$L32*AR$8)+(AQ32/12*4*$E32*$G32*$I32*$L32*AR$9)+(AQ32/12*3*$F32*$G32*$I32*$L32*AR$9)</f>
        <v>0</v>
      </c>
      <c r="AS32" s="44">
        <v>11</v>
      </c>
      <c r="AT32" s="44">
        <f t="shared" ref="AT32:AT35" si="137">(AS32/12*5*$D32*$G32*$H32*$L32*AT$8)+(AS32/12*4*$E32*$G32*$I32*$L32*AT$9)+(AS32/12*3*$F32*$G32*$I32*$L32*AT$10)</f>
        <v>714271.16468399996</v>
      </c>
      <c r="AU32" s="44">
        <v>0</v>
      </c>
      <c r="AV32" s="44">
        <f t="shared" ref="AV32:AV35" si="138">(AU32/12*5*$D32*$G32*$H32*$L32*AV$8)+(AU32/12*4*$E32*$G32*$I32*$L32*AV$9)+(AU32/12*3*$F32*$G32*$I32*$L32*AV$9)</f>
        <v>0</v>
      </c>
      <c r="AW32" s="44"/>
      <c r="AX32" s="44">
        <f t="shared" ref="AX32:AX35" si="139">(AW32/12*5*$D32*$G32*$H32*$K32*AX$8)+(AW32/12*4*$E32*$G32*$I32*$K32*AX$9)+(AW32/12*3*$F32*$G32*$I32*$K32*AX$9)</f>
        <v>0</v>
      </c>
      <c r="AY32" s="44"/>
      <c r="AZ32" s="44">
        <f t="shared" ref="AZ32:AZ35" si="140">(AY32/12*5*$D32*$G32*$H32*$K32*AZ$8)+(AY32/12*4*$E32*$G32*$I32*$K32*AZ$9)+(AY32/12*3*$F32*$G32*$I32*$K32*AZ$9)</f>
        <v>0</v>
      </c>
      <c r="BA32" s="44">
        <v>8</v>
      </c>
      <c r="BB32" s="44">
        <f t="shared" ref="BB32:BB35" si="141">(BA32/12*5*$D32*$G32*$H32*$L32*BB$8)+(BA32/12*4*$E32*$G32*$I32*$L32*BB$9)+(BA32/12*3*$F32*$G32*$I32*$L32*BB$9)</f>
        <v>505286.56751999987</v>
      </c>
      <c r="BC32" s="44">
        <v>0</v>
      </c>
      <c r="BD32" s="44">
        <f t="shared" ref="BD32:BD35" si="142">(BC32/12*5*$D32*$G32*$H32*$K32*BD$8)+(BC32/12*4*$E32*$G32*$I32*$K32*BD$9)+(BC32/12*3*$F32*$G32*$I32*$K32*BD$9)</f>
        <v>0</v>
      </c>
      <c r="BE32" s="44">
        <v>0</v>
      </c>
      <c r="BF32" s="44">
        <f t="shared" ref="BF32:BF35" si="143">(BE32/12*5*$D32*$G32*$H32*$K32*BF$8)+(BE32/12*4*$E32*$G32*$I32*$K32*BF$9)+(BE32/12*3*$F32*$G32*$I32*$K32*BF$9)</f>
        <v>0</v>
      </c>
      <c r="BG32" s="44">
        <v>0</v>
      </c>
      <c r="BH32" s="44">
        <f t="shared" ref="BH32:BH35" si="144">(BG32/12*5*$D32*$G32*$H32*$K32*BH$8)+(BG32/12*4*$E32*$G32*$I32*$K32*BH$9)+(BG32/12*3*$F32*$G32*$I32*$K32*BH$9)</f>
        <v>0</v>
      </c>
      <c r="BI32" s="44">
        <v>0</v>
      </c>
      <c r="BJ32" s="44">
        <f t="shared" ref="BJ32:BJ35" si="145">(BI32/12*5*$D32*$G32*$H32*$L32*BJ$8)+(BI32/12*4*$E32*$G32*$I32*$L32*BJ$9)+(BI32/12*3*$F32*$G32*$I32*$L32*BJ$9)</f>
        <v>0</v>
      </c>
      <c r="BK32" s="44">
        <v>10</v>
      </c>
      <c r="BL32" s="44">
        <f t="shared" ref="BL32:BL35" si="146">(BK32/12*5*$D32*$G32*$H32*$K32*BL$8)+(BK32/12*4*$E32*$G32*$I32*$K32*BL$9)+(BK32/12*3*$F32*$G32*$I32*$K32*BL$9)</f>
        <v>565567.11172499997</v>
      </c>
      <c r="BM32" s="44">
        <v>119</v>
      </c>
      <c r="BN32" s="44">
        <f t="shared" ref="BN32:BN35" si="147">(BM32/12*5*$D32*$G32*$H32*$K32*BN$8)+(BM32/12*4*$E32*$G32*$I32*$K32*BN$9)+(BM32/12*3*$F32*$G32*$I32*$K32*BN$10)</f>
        <v>6439262.7725299988</v>
      </c>
      <c r="BO32" s="54">
        <v>9</v>
      </c>
      <c r="BP32" s="44">
        <f t="shared" ref="BP32:BP35" si="148">(BO32/12*5*$D32*$G32*$H32*$L32*BP$8)+(BO32/12*4*$E32*$G32*$I32*$L32*BP$9)+(BO32/12*3*$F32*$G32*$I32*$L32*BP$9)</f>
        <v>519886.55627999996</v>
      </c>
      <c r="BQ32" s="44">
        <v>1</v>
      </c>
      <c r="BR32" s="44">
        <f t="shared" ref="BR32:BR35" si="149">(BQ32/12*5*$D32*$G32*$H32*$L32*BR$8)+(BQ32/12*4*$E32*$G32*$I32*$L32*BR$9)+(BQ32/12*3*$F32*$G32*$I32*$L32*BR$9)</f>
        <v>71730.379559999972</v>
      </c>
      <c r="BS32" s="44"/>
      <c r="BT32" s="44">
        <f t="shared" ref="BT32:BT35" si="150">(BS32/12*5*$D32*$G32*$H32*$K32*BT$8)+(BS32/12*4*$E32*$G32*$I32*$K32*BT$9)+(BS32/12*3*$F32*$G32*$I32*$K32*BT$9)</f>
        <v>0</v>
      </c>
      <c r="BU32" s="44">
        <v>3</v>
      </c>
      <c r="BV32" s="44">
        <f t="shared" ref="BV32:BV35" si="151">(BU32/12*5*$D32*$G32*$H32*$K32*BV$8)+(BU32/12*4*$E32*$G32*$I32*$K32*BV$9)+(BU32/12*3*$F32*$G32*$I32*$K32*BV$9)</f>
        <v>119656.42962</v>
      </c>
      <c r="BW32" s="44">
        <v>0</v>
      </c>
      <c r="BX32" s="44">
        <f t="shared" ref="BX32:BX35" si="152">(BW32/12*5*$D32*$G32*$H32*$L32*BX$8)+(BW32/12*4*$E32*$G32*$I32*$L32*BX$9)+(BW32/12*3*$F32*$G32*$I32*$L32*BX$9)</f>
        <v>0</v>
      </c>
      <c r="BY32" s="44"/>
      <c r="BZ32" s="44">
        <f t="shared" ref="BZ32:BZ35" si="153">(BY32/12*5*$D32*$G32*$H32*$L32*BZ$8)+(BY32/12*4*$E32*$G32*$I32*$L32*BZ$9)+(BY32/12*3*$F32*$G32*$I32*$L32*BZ$9)</f>
        <v>0</v>
      </c>
      <c r="CA32" s="44"/>
      <c r="CB32" s="44">
        <f t="shared" ref="CB32:CB35" si="154">(CA32/12*5*$D32*$G32*$H32*$K32*CB$8)+(CA32/12*4*$E32*$G32*$I32*$K32*CB$9)+(CA32/12*3*$F32*$G32*$I32*$K32*CB$9)</f>
        <v>0</v>
      </c>
      <c r="CC32" s="44"/>
      <c r="CD32" s="44">
        <f t="shared" ref="CD32:CD35" si="155">(CC32/12*5*$D32*$G32*$H32*$L32*CD$8)+(CC32/12*4*$E32*$G32*$I32*$L32*CD$9)+(CC32/12*3*$F32*$G32*$I32*$L32*CD$9)</f>
        <v>0</v>
      </c>
      <c r="CE32" s="44">
        <v>0</v>
      </c>
      <c r="CF32" s="44">
        <f t="shared" ref="CF32:CF35" si="156">(CE32/12*5*$D32*$G32*$H32*$K32*CF$8)+(CE32/12*4*$E32*$G32*$I32*$K32*CF$9)+(CE32/12*3*$F32*$G32*$I32*$K32*CF$9)</f>
        <v>0</v>
      </c>
      <c r="CG32" s="44"/>
      <c r="CH32" s="44">
        <f t="shared" ref="CH32:CH35" si="157">(CG32/12*5*$D32*$G32*$H32*$K32*CH$8)+(CG32/12*4*$E32*$G32*$I32*$K32*CH$9)+(CG32/12*3*$F32*$G32*$I32*$K32*CH$9)</f>
        <v>0</v>
      </c>
      <c r="CI32" s="44">
        <v>1</v>
      </c>
      <c r="CJ32" s="44">
        <f t="shared" ref="CJ32:CJ35" si="158">(CI32/12*5*$D32*$G32*$H32*$K32*CJ$8)+(CI32/12*4*$E32*$G32*$I32*$K32*CJ$9)+(CI32/12*3*$F32*$G32*$I32*$K32*CJ$9)</f>
        <v>39885.476539999989</v>
      </c>
      <c r="CK32" s="44"/>
      <c r="CL32" s="44">
        <f t="shared" ref="CL32:CL35" si="159">(CK32/12*5*$D32*$G32*$H32*$K32*CL$8)+(CK32/12*4*$E32*$G32*$I32*$K32*CL$9)+(CK32/12*3*$F32*$G32*$I32*$K32*CL$9)</f>
        <v>0</v>
      </c>
      <c r="CM32" s="44">
        <v>4</v>
      </c>
      <c r="CN32" s="44">
        <f t="shared" ref="CN32:CN35" si="160">(CM32/12*5*$D32*$G32*$H32*$L32*CN$8)+(CM32/12*4*$E32*$G32*$I32*$L32*CN$9)+(CM32/12*3*$F32*$G32*$I32*$L32*CN$9)</f>
        <v>257481.95113199996</v>
      </c>
      <c r="CO32" s="44">
        <v>1</v>
      </c>
      <c r="CP32" s="44">
        <f t="shared" ref="CP32:CP35" si="161">(CO32/12*5*$D32*$G32*$H32*$L32*CP$8)+(CO32/12*4*$E32*$G32*$I32*$L32*CP$9)+(CO32/12*3*$F32*$G32*$I32*$L32*CP$9)</f>
        <v>74001.301478999987</v>
      </c>
      <c r="CQ32" s="49"/>
      <c r="CR32" s="44">
        <f t="shared" ref="CR32:CR35" si="162">(CQ32/12*5*$D32*$G32*$H32*$K32*CR$8)+(CQ32/12*4*$E32*$G32*$I32*$K32*CR$9)+(CQ32/12*3*$F32*$G32*$I32*$K32*CR$9)</f>
        <v>0</v>
      </c>
      <c r="CS32" s="56"/>
      <c r="CT32" s="44">
        <f t="shared" ref="CT32:CT35" si="163">(CS32/12*5*$D32*$G32*$H32*$L32*CT$8)+(CS32/12*4*$E32*$G32*$I32*$L32*CT$9)+(CS32/12*3*$F32*$G32*$I32*$L32*CT$9)</f>
        <v>0</v>
      </c>
      <c r="CU32" s="44"/>
      <c r="CV32" s="44">
        <f t="shared" ref="CV32:CV35" si="164">(CU32/12*5*$D32*$G32*$H32*$L32*CV$8)+(CU32/12*4*$E32*$G32*$I32*$L32*CV$9)+(CU32/12*3*$F32*$G32*$I32*$L32*CV$9)</f>
        <v>0</v>
      </c>
      <c r="CW32" s="44">
        <v>3</v>
      </c>
      <c r="CX32" s="44">
        <f t="shared" ref="CX32:CX35" si="165">(CW32/12*5*$D32*$G32*$H32*$L32*CX$8)+(CW32/12*4*$E32*$G32*$I32*$L32*CX$9)+(CW32/12*3*$F32*$G32*$I32*$L32*CX$9)</f>
        <v>217385.17649099996</v>
      </c>
      <c r="CY32" s="44"/>
      <c r="CZ32" s="44">
        <f t="shared" ref="CZ32:CZ35" si="166">(CY32/12*5*$D32*$G32*$H32*$L32*CZ$8)+(CY32/12*4*$E32*$G32*$I32*$L32*CZ$9)+(CY32/12*3*$F32*$G32*$I32*$L32*CZ$9)</f>
        <v>0</v>
      </c>
      <c r="DA32" s="44">
        <v>3</v>
      </c>
      <c r="DB32" s="44">
        <f t="shared" ref="DB32:DB35" si="167">(DA32/12*5*$D32*$G32*$H32*$L32*DB$8)+(DA32/12*4*$E32*$G32*$I32*$L32*DB$9)+(DA32/12*3*$F32*$G32*$I32*$L32*DB$9)</f>
        <v>217385.17649099996</v>
      </c>
      <c r="DC32" s="44">
        <v>6</v>
      </c>
      <c r="DD32" s="44">
        <f t="shared" ref="DD32:DD35" si="168">(DC32/12*5*$D32*$G32*$H32*$K32*DD$8)+(DC32/12*4*$E32*$G32*$I32*$K32*DD$9)+(DC32/12*3*$F32*$G32*$I32*$K32*DD$9)</f>
        <v>358651.89779999992</v>
      </c>
      <c r="DE32" s="44">
        <v>1</v>
      </c>
      <c r="DF32" s="44">
        <f t="shared" ref="DF32:DF35" si="169">(DE32/12*5*$D32*$G32*$H32*$K32*DF$8)+(DE32/12*4*$E32*$G32*$I32*$K32*DF$9)+(DE32/12*3*$F32*$G32*$I32*$K32*DF$9)</f>
        <v>61555.994394999987</v>
      </c>
      <c r="DG32" s="44">
        <v>1</v>
      </c>
      <c r="DH32" s="44">
        <f t="shared" ref="DH32:DH35" si="170">(DG32/12*5*$D32*$G32*$H32*$L32*DH$8)+(DG32/12*4*$E32*$G32*$I32*$L32*DH$9)+(DG32/12*3*$F32*$G32*$I32*$L32*DH$9)</f>
        <v>80197.100549999974</v>
      </c>
      <c r="DI32" s="44">
        <v>3</v>
      </c>
      <c r="DJ32" s="44">
        <f t="shared" ref="DJ32:DJ35" si="171">(DI32/12*5*$D32*$G32*$H32*$L32*DJ$8)+(DI32/12*4*$E32*$G32*$I32*$L32*DJ$9)+(DI32/12*3*$F32*$G32*$I32*$L32*DJ$9)</f>
        <v>233349.45857999998</v>
      </c>
      <c r="DK32" s="44">
        <v>6</v>
      </c>
      <c r="DL32" s="44">
        <f t="shared" ref="DL32:DL35" si="172">(DK32/12*5*$D32*$G32*$H32*$M32*DL$8)+(DK32/12*4*$E32*$G32*$I32*$M32*DL$9)+(DK32/12*3*$F32*$G32*$I32*$M32*DL$9)</f>
        <v>638712.62223749992</v>
      </c>
      <c r="DM32" s="44"/>
      <c r="DN32" s="44">
        <f t="shared" ref="DN32:DN41" si="173">(DM32/12*5*$D32*$G32*$H32*$N32*DN$8)+(DM32/12*4*$E32*$G32*$I32*$N32*DN$9)+(DM32/12*3*$F32*$G32*$I32*$N32*DN$9)</f>
        <v>0</v>
      </c>
      <c r="DO32" s="44"/>
      <c r="DP32" s="44">
        <f t="shared" si="54"/>
        <v>0</v>
      </c>
      <c r="DQ32" s="44">
        <f t="shared" si="121"/>
        <v>324</v>
      </c>
      <c r="DR32" s="44">
        <f t="shared" si="121"/>
        <v>18660288.906340491</v>
      </c>
    </row>
    <row r="33" spans="1:122" ht="15.75" customHeight="1" x14ac:dyDescent="0.25">
      <c r="A33" s="51"/>
      <c r="B33" s="52">
        <v>19</v>
      </c>
      <c r="C33" s="38" t="s">
        <v>164</v>
      </c>
      <c r="D33" s="39">
        <f t="shared" si="56"/>
        <v>19063</v>
      </c>
      <c r="E33" s="40">
        <v>18530</v>
      </c>
      <c r="F33" s="40">
        <v>18715</v>
      </c>
      <c r="G33" s="53">
        <v>0.86</v>
      </c>
      <c r="H33" s="42">
        <v>1</v>
      </c>
      <c r="I33" s="42">
        <v>1</v>
      </c>
      <c r="J33" s="43"/>
      <c r="K33" s="39">
        <v>1.4</v>
      </c>
      <c r="L33" s="39">
        <v>1.68</v>
      </c>
      <c r="M33" s="39">
        <v>2.23</v>
      </c>
      <c r="N33" s="39">
        <v>2.57</v>
      </c>
      <c r="O33" s="44">
        <v>36</v>
      </c>
      <c r="P33" s="44">
        <f t="shared" si="122"/>
        <v>865289.4558</v>
      </c>
      <c r="Q33" s="44">
        <v>12</v>
      </c>
      <c r="R33" s="44">
        <f t="shared" si="123"/>
        <v>288429.8186</v>
      </c>
      <c r="S33" s="44">
        <v>0</v>
      </c>
      <c r="T33" s="44">
        <f t="shared" si="124"/>
        <v>0</v>
      </c>
      <c r="U33" s="44"/>
      <c r="V33" s="44">
        <f t="shared" si="125"/>
        <v>0</v>
      </c>
      <c r="W33" s="44">
        <v>0</v>
      </c>
      <c r="X33" s="44">
        <f t="shared" si="126"/>
        <v>0</v>
      </c>
      <c r="Y33" s="44">
        <v>29</v>
      </c>
      <c r="Z33" s="44">
        <f t="shared" si="127"/>
        <v>697038.72828333324</v>
      </c>
      <c r="AA33" s="44">
        <v>0</v>
      </c>
      <c r="AB33" s="44">
        <f t="shared" si="128"/>
        <v>0</v>
      </c>
      <c r="AC33" s="44">
        <v>0</v>
      </c>
      <c r="AD33" s="44">
        <f t="shared" si="129"/>
        <v>0</v>
      </c>
      <c r="AE33" s="44">
        <v>0</v>
      </c>
      <c r="AF33" s="44">
        <f t="shared" si="130"/>
        <v>0</v>
      </c>
      <c r="AG33" s="44">
        <v>9</v>
      </c>
      <c r="AH33" s="44">
        <f t="shared" si="131"/>
        <v>216322.36395</v>
      </c>
      <c r="AI33" s="44"/>
      <c r="AJ33" s="44">
        <f t="shared" si="132"/>
        <v>0</v>
      </c>
      <c r="AK33" s="44"/>
      <c r="AL33" s="44">
        <f t="shared" si="133"/>
        <v>0</v>
      </c>
      <c r="AM33" s="47">
        <v>0</v>
      </c>
      <c r="AN33" s="44">
        <f t="shared" si="134"/>
        <v>0</v>
      </c>
      <c r="AO33" s="48">
        <v>12</v>
      </c>
      <c r="AP33" s="44">
        <f t="shared" si="135"/>
        <v>333391.15420799999</v>
      </c>
      <c r="AQ33" s="44">
        <v>14</v>
      </c>
      <c r="AR33" s="44">
        <f t="shared" si="136"/>
        <v>343820.51284000004</v>
      </c>
      <c r="AS33" s="44">
        <v>11</v>
      </c>
      <c r="AT33" s="44">
        <f t="shared" si="137"/>
        <v>305608.55802400003</v>
      </c>
      <c r="AU33" s="44">
        <v>0</v>
      </c>
      <c r="AV33" s="44">
        <f t="shared" si="138"/>
        <v>0</v>
      </c>
      <c r="AW33" s="44"/>
      <c r="AX33" s="44">
        <f t="shared" si="139"/>
        <v>0</v>
      </c>
      <c r="AY33" s="44"/>
      <c r="AZ33" s="44">
        <f t="shared" si="140"/>
        <v>0</v>
      </c>
      <c r="BA33" s="44">
        <v>5</v>
      </c>
      <c r="BB33" s="44">
        <f t="shared" si="141"/>
        <v>135120.1642</v>
      </c>
      <c r="BC33" s="44">
        <v>0</v>
      </c>
      <c r="BD33" s="44">
        <f t="shared" si="142"/>
        <v>0</v>
      </c>
      <c r="BE33" s="44">
        <v>0</v>
      </c>
      <c r="BF33" s="44">
        <f t="shared" si="143"/>
        <v>0</v>
      </c>
      <c r="BG33" s="44">
        <v>0</v>
      </c>
      <c r="BH33" s="44">
        <f t="shared" si="144"/>
        <v>0</v>
      </c>
      <c r="BI33" s="44">
        <v>0</v>
      </c>
      <c r="BJ33" s="44">
        <f t="shared" si="145"/>
        <v>0</v>
      </c>
      <c r="BK33" s="44">
        <v>27</v>
      </c>
      <c r="BL33" s="44">
        <f t="shared" si="146"/>
        <v>653356.63354499999</v>
      </c>
      <c r="BM33" s="44">
        <v>25</v>
      </c>
      <c r="BN33" s="44">
        <f t="shared" si="147"/>
        <v>578804.08716666664</v>
      </c>
      <c r="BO33" s="54">
        <v>8</v>
      </c>
      <c r="BP33" s="44">
        <f t="shared" si="148"/>
        <v>197723.57696000001</v>
      </c>
      <c r="BQ33" s="44">
        <v>1</v>
      </c>
      <c r="BR33" s="44">
        <f t="shared" si="149"/>
        <v>30690.610159999997</v>
      </c>
      <c r="BS33" s="44">
        <v>197</v>
      </c>
      <c r="BT33" s="44">
        <f t="shared" si="150"/>
        <v>4057452.5688666664</v>
      </c>
      <c r="BU33" s="44">
        <v>2</v>
      </c>
      <c r="BV33" s="44">
        <f t="shared" si="151"/>
        <v>34130.855546666666</v>
      </c>
      <c r="BW33" s="44">
        <v>0</v>
      </c>
      <c r="BX33" s="44">
        <f t="shared" si="152"/>
        <v>0</v>
      </c>
      <c r="BY33" s="44"/>
      <c r="BZ33" s="44">
        <f t="shared" si="153"/>
        <v>0</v>
      </c>
      <c r="CA33" s="44">
        <v>0</v>
      </c>
      <c r="CB33" s="44">
        <f t="shared" si="154"/>
        <v>0</v>
      </c>
      <c r="CC33" s="44">
        <v>4</v>
      </c>
      <c r="CD33" s="44">
        <f t="shared" si="155"/>
        <v>98861.788480000003</v>
      </c>
      <c r="CE33" s="44">
        <v>0</v>
      </c>
      <c r="CF33" s="44">
        <f t="shared" si="156"/>
        <v>0</v>
      </c>
      <c r="CG33" s="44"/>
      <c r="CH33" s="44">
        <f t="shared" si="157"/>
        <v>0</v>
      </c>
      <c r="CI33" s="44">
        <v>9</v>
      </c>
      <c r="CJ33" s="44">
        <f t="shared" si="158"/>
        <v>153588.84995999999</v>
      </c>
      <c r="CK33" s="44">
        <v>2</v>
      </c>
      <c r="CL33" s="44">
        <f t="shared" si="159"/>
        <v>45040.054733333323</v>
      </c>
      <c r="CM33" s="44">
        <v>17</v>
      </c>
      <c r="CN33" s="44">
        <f t="shared" si="160"/>
        <v>468207.22954600002</v>
      </c>
      <c r="CO33" s="44">
        <v>11</v>
      </c>
      <c r="CP33" s="44">
        <f t="shared" si="161"/>
        <v>348284.732334</v>
      </c>
      <c r="CQ33" s="49">
        <v>3</v>
      </c>
      <c r="CR33" s="44">
        <f t="shared" si="162"/>
        <v>76726.525399999984</v>
      </c>
      <c r="CS33" s="56">
        <v>4</v>
      </c>
      <c r="CT33" s="44">
        <f t="shared" si="163"/>
        <v>123784.57884799999</v>
      </c>
      <c r="CU33" s="44">
        <v>5</v>
      </c>
      <c r="CV33" s="44">
        <f t="shared" si="164"/>
        <v>134498.48482000001</v>
      </c>
      <c r="CW33" s="44">
        <v>3</v>
      </c>
      <c r="CX33" s="44">
        <f t="shared" si="165"/>
        <v>93010.573025999969</v>
      </c>
      <c r="CY33" s="44">
        <v>2</v>
      </c>
      <c r="CZ33" s="44">
        <f t="shared" si="166"/>
        <v>61892.289423999995</v>
      </c>
      <c r="DA33" s="44">
        <v>11</v>
      </c>
      <c r="DB33" s="44">
        <f t="shared" si="167"/>
        <v>341038.76776199997</v>
      </c>
      <c r="DC33" s="44">
        <v>8</v>
      </c>
      <c r="DD33" s="44">
        <f t="shared" si="168"/>
        <v>204604.06773333327</v>
      </c>
      <c r="DE33" s="44">
        <v>3</v>
      </c>
      <c r="DF33" s="44">
        <f t="shared" si="169"/>
        <v>79012.17190999999</v>
      </c>
      <c r="DG33" s="44"/>
      <c r="DH33" s="44">
        <f t="shared" si="170"/>
        <v>0</v>
      </c>
      <c r="DI33" s="44">
        <v>4</v>
      </c>
      <c r="DJ33" s="44">
        <f t="shared" si="171"/>
        <v>133121.41583999997</v>
      </c>
      <c r="DK33" s="44">
        <v>2</v>
      </c>
      <c r="DL33" s="44">
        <f t="shared" si="172"/>
        <v>91093.342474999998</v>
      </c>
      <c r="DM33" s="44">
        <v>9</v>
      </c>
      <c r="DN33" s="44">
        <f t="shared" si="173"/>
        <v>443083.79457749997</v>
      </c>
      <c r="DO33" s="44"/>
      <c r="DP33" s="44">
        <f t="shared" si="54"/>
        <v>0</v>
      </c>
      <c r="DQ33" s="44">
        <f t="shared" si="121"/>
        <v>485</v>
      </c>
      <c r="DR33" s="44">
        <f t="shared" si="121"/>
        <v>11633027.755019497</v>
      </c>
    </row>
    <row r="34" spans="1:122" ht="15.75" customHeight="1" x14ac:dyDescent="0.25">
      <c r="A34" s="51"/>
      <c r="B34" s="52">
        <v>20</v>
      </c>
      <c r="C34" s="38" t="s">
        <v>165</v>
      </c>
      <c r="D34" s="39">
        <f t="shared" si="56"/>
        <v>19063</v>
      </c>
      <c r="E34" s="40">
        <v>18530</v>
      </c>
      <c r="F34" s="40">
        <v>18715</v>
      </c>
      <c r="G34" s="53">
        <v>1.21</v>
      </c>
      <c r="H34" s="42">
        <v>1</v>
      </c>
      <c r="I34" s="42">
        <v>1</v>
      </c>
      <c r="J34" s="43"/>
      <c r="K34" s="39">
        <v>1.4</v>
      </c>
      <c r="L34" s="39">
        <v>1.68</v>
      </c>
      <c r="M34" s="39">
        <v>2.23</v>
      </c>
      <c r="N34" s="39">
        <v>2.57</v>
      </c>
      <c r="O34" s="44">
        <v>134</v>
      </c>
      <c r="P34" s="44">
        <f t="shared" si="122"/>
        <v>4531590.1926166657</v>
      </c>
      <c r="Q34" s="44">
        <v>2</v>
      </c>
      <c r="R34" s="44">
        <f t="shared" si="123"/>
        <v>67635.674516666651</v>
      </c>
      <c r="S34" s="44"/>
      <c r="T34" s="44">
        <f t="shared" si="124"/>
        <v>0</v>
      </c>
      <c r="U34" s="44"/>
      <c r="V34" s="44">
        <f t="shared" si="125"/>
        <v>0</v>
      </c>
      <c r="W34" s="44"/>
      <c r="X34" s="44">
        <f t="shared" si="126"/>
        <v>0</v>
      </c>
      <c r="Y34" s="44">
        <v>14</v>
      </c>
      <c r="Z34" s="44">
        <f t="shared" si="127"/>
        <v>473449.72161666665</v>
      </c>
      <c r="AA34" s="44"/>
      <c r="AB34" s="44">
        <f t="shared" si="128"/>
        <v>0</v>
      </c>
      <c r="AC34" s="44"/>
      <c r="AD34" s="44">
        <f t="shared" si="129"/>
        <v>0</v>
      </c>
      <c r="AE34" s="44">
        <v>0</v>
      </c>
      <c r="AF34" s="44">
        <f t="shared" si="130"/>
        <v>0</v>
      </c>
      <c r="AG34" s="44">
        <v>6</v>
      </c>
      <c r="AH34" s="44">
        <f t="shared" si="131"/>
        <v>202907.02354999998</v>
      </c>
      <c r="AI34" s="44"/>
      <c r="AJ34" s="44">
        <f t="shared" si="132"/>
        <v>0</v>
      </c>
      <c r="AK34" s="44"/>
      <c r="AL34" s="44">
        <f t="shared" si="133"/>
        <v>0</v>
      </c>
      <c r="AM34" s="47">
        <v>0</v>
      </c>
      <c r="AN34" s="44">
        <f t="shared" si="134"/>
        <v>0</v>
      </c>
      <c r="AO34" s="48">
        <v>50</v>
      </c>
      <c r="AP34" s="44">
        <f t="shared" si="135"/>
        <v>1954473.3362</v>
      </c>
      <c r="AQ34" s="44">
        <v>12</v>
      </c>
      <c r="AR34" s="44">
        <f t="shared" si="136"/>
        <v>414640.68491999997</v>
      </c>
      <c r="AS34" s="44">
        <v>30</v>
      </c>
      <c r="AT34" s="44">
        <f t="shared" si="137"/>
        <v>1172684.0017200001</v>
      </c>
      <c r="AU34" s="44"/>
      <c r="AV34" s="44">
        <f t="shared" si="138"/>
        <v>0</v>
      </c>
      <c r="AW34" s="44"/>
      <c r="AX34" s="44">
        <f t="shared" si="139"/>
        <v>0</v>
      </c>
      <c r="AY34" s="44"/>
      <c r="AZ34" s="44">
        <f t="shared" si="140"/>
        <v>0</v>
      </c>
      <c r="BA34" s="44">
        <v>8</v>
      </c>
      <c r="BB34" s="44">
        <f t="shared" si="141"/>
        <v>304177.48591999995</v>
      </c>
      <c r="BC34" s="44"/>
      <c r="BD34" s="44">
        <f t="shared" si="142"/>
        <v>0</v>
      </c>
      <c r="BE34" s="44"/>
      <c r="BF34" s="44">
        <f t="shared" si="143"/>
        <v>0</v>
      </c>
      <c r="BG34" s="44"/>
      <c r="BH34" s="44">
        <f t="shared" si="144"/>
        <v>0</v>
      </c>
      <c r="BI34" s="44"/>
      <c r="BJ34" s="44">
        <f t="shared" si="145"/>
        <v>0</v>
      </c>
      <c r="BK34" s="44">
        <v>48</v>
      </c>
      <c r="BL34" s="44">
        <f t="shared" si="146"/>
        <v>1634235.7138799997</v>
      </c>
      <c r="BM34" s="44">
        <v>129</v>
      </c>
      <c r="BN34" s="44">
        <f t="shared" si="147"/>
        <v>4202117.6728300005</v>
      </c>
      <c r="BO34" s="54">
        <v>9</v>
      </c>
      <c r="BP34" s="44">
        <f t="shared" si="148"/>
        <v>312966.53388</v>
      </c>
      <c r="BQ34" s="44"/>
      <c r="BR34" s="44">
        <f t="shared" si="149"/>
        <v>0</v>
      </c>
      <c r="BS34" s="44"/>
      <c r="BT34" s="44">
        <f t="shared" si="150"/>
        <v>0</v>
      </c>
      <c r="BU34" s="44">
        <v>8</v>
      </c>
      <c r="BV34" s="44">
        <f t="shared" si="151"/>
        <v>192085.28005333332</v>
      </c>
      <c r="BW34" s="44"/>
      <c r="BX34" s="44">
        <f t="shared" si="152"/>
        <v>0</v>
      </c>
      <c r="BY34" s="44"/>
      <c r="BZ34" s="44">
        <f t="shared" si="153"/>
        <v>0</v>
      </c>
      <c r="CA34" s="44"/>
      <c r="CB34" s="44">
        <f t="shared" si="154"/>
        <v>0</v>
      </c>
      <c r="CC34" s="44">
        <v>5</v>
      </c>
      <c r="CD34" s="44">
        <f t="shared" si="155"/>
        <v>173870.2966</v>
      </c>
      <c r="CE34" s="44"/>
      <c r="CF34" s="44">
        <f t="shared" si="156"/>
        <v>0</v>
      </c>
      <c r="CG34" s="44">
        <v>3</v>
      </c>
      <c r="CH34" s="44">
        <f t="shared" si="157"/>
        <v>72031.980019999988</v>
      </c>
      <c r="CI34" s="44">
        <v>4</v>
      </c>
      <c r="CJ34" s="44">
        <f t="shared" si="158"/>
        <v>96042.640026666661</v>
      </c>
      <c r="CK34" s="44">
        <v>8</v>
      </c>
      <c r="CL34" s="44">
        <f t="shared" si="159"/>
        <v>253481.23826666662</v>
      </c>
      <c r="CM34" s="44">
        <v>50</v>
      </c>
      <c r="CN34" s="44">
        <f t="shared" si="160"/>
        <v>1937519.6571500001</v>
      </c>
      <c r="CO34" s="44">
        <v>48</v>
      </c>
      <c r="CP34" s="44">
        <f t="shared" si="161"/>
        <v>2138306.263632</v>
      </c>
      <c r="CQ34" s="49">
        <v>1</v>
      </c>
      <c r="CR34" s="44">
        <f t="shared" si="162"/>
        <v>35984.145633333326</v>
      </c>
      <c r="CS34" s="56">
        <v>10</v>
      </c>
      <c r="CT34" s="44">
        <f t="shared" si="163"/>
        <v>435405.05932000006</v>
      </c>
      <c r="CU34" s="44"/>
      <c r="CV34" s="44">
        <f t="shared" si="164"/>
        <v>0</v>
      </c>
      <c r="CW34" s="44">
        <v>7</v>
      </c>
      <c r="CX34" s="44">
        <f t="shared" si="165"/>
        <v>305348.66415899998</v>
      </c>
      <c r="CY34" s="44">
        <v>3</v>
      </c>
      <c r="CZ34" s="44">
        <f t="shared" si="166"/>
        <v>130621.517796</v>
      </c>
      <c r="DA34" s="44">
        <v>7</v>
      </c>
      <c r="DB34" s="44">
        <f t="shared" si="167"/>
        <v>305348.66415899998</v>
      </c>
      <c r="DC34" s="44">
        <v>13</v>
      </c>
      <c r="DD34" s="44">
        <f t="shared" si="168"/>
        <v>467793.89323333319</v>
      </c>
      <c r="DE34" s="44">
        <v>1</v>
      </c>
      <c r="DF34" s="44">
        <f t="shared" si="169"/>
        <v>37056.096128333324</v>
      </c>
      <c r="DG34" s="44"/>
      <c r="DH34" s="44">
        <f t="shared" si="170"/>
        <v>0</v>
      </c>
      <c r="DI34" s="44">
        <v>7</v>
      </c>
      <c r="DJ34" s="44">
        <f t="shared" si="171"/>
        <v>327772.78842</v>
      </c>
      <c r="DK34" s="44">
        <v>1</v>
      </c>
      <c r="DL34" s="44">
        <f t="shared" si="172"/>
        <v>64083.107206249988</v>
      </c>
      <c r="DM34" s="44">
        <v>3</v>
      </c>
      <c r="DN34" s="44">
        <f t="shared" si="173"/>
        <v>207802.86489874998</v>
      </c>
      <c r="DO34" s="44"/>
      <c r="DP34" s="44">
        <f t="shared" si="54"/>
        <v>0</v>
      </c>
      <c r="DQ34" s="44">
        <f t="shared" si="121"/>
        <v>621</v>
      </c>
      <c r="DR34" s="44">
        <f t="shared" si="121"/>
        <v>22451432.198352657</v>
      </c>
    </row>
    <row r="35" spans="1:122" ht="20.25" customHeight="1" x14ac:dyDescent="0.25">
      <c r="A35" s="51"/>
      <c r="B35" s="52">
        <v>21</v>
      </c>
      <c r="C35" s="38" t="s">
        <v>166</v>
      </c>
      <c r="D35" s="39">
        <f t="shared" si="56"/>
        <v>19063</v>
      </c>
      <c r="E35" s="40">
        <v>18530</v>
      </c>
      <c r="F35" s="40">
        <v>18715</v>
      </c>
      <c r="G35" s="53">
        <v>0.93</v>
      </c>
      <c r="H35" s="42">
        <v>1</v>
      </c>
      <c r="I35" s="42">
        <v>1</v>
      </c>
      <c r="J35" s="43"/>
      <c r="K35" s="39">
        <v>1.4</v>
      </c>
      <c r="L35" s="39">
        <v>1.68</v>
      </c>
      <c r="M35" s="39">
        <v>2.23</v>
      </c>
      <c r="N35" s="39">
        <v>2.57</v>
      </c>
      <c r="O35" s="44">
        <v>464</v>
      </c>
      <c r="P35" s="44">
        <f t="shared" si="122"/>
        <v>12060391.0196</v>
      </c>
      <c r="Q35" s="44">
        <v>127</v>
      </c>
      <c r="R35" s="44">
        <f t="shared" si="123"/>
        <v>3301012.1971749999</v>
      </c>
      <c r="S35" s="44"/>
      <c r="T35" s="44">
        <f t="shared" si="124"/>
        <v>0</v>
      </c>
      <c r="U35" s="44"/>
      <c r="V35" s="44">
        <f t="shared" si="125"/>
        <v>0</v>
      </c>
      <c r="W35" s="44"/>
      <c r="X35" s="44">
        <f t="shared" si="126"/>
        <v>0</v>
      </c>
      <c r="Y35" s="44">
        <v>130</v>
      </c>
      <c r="Z35" s="44">
        <f t="shared" si="127"/>
        <v>3378988.8632500004</v>
      </c>
      <c r="AA35" s="44"/>
      <c r="AB35" s="44">
        <f t="shared" si="128"/>
        <v>0</v>
      </c>
      <c r="AC35" s="44"/>
      <c r="AD35" s="44">
        <f t="shared" si="129"/>
        <v>0</v>
      </c>
      <c r="AE35" s="44">
        <v>0</v>
      </c>
      <c r="AF35" s="44">
        <f t="shared" si="130"/>
        <v>0</v>
      </c>
      <c r="AG35" s="44"/>
      <c r="AH35" s="44">
        <f t="shared" si="131"/>
        <v>0</v>
      </c>
      <c r="AI35" s="44">
        <v>6</v>
      </c>
      <c r="AJ35" s="44">
        <f t="shared" si="132"/>
        <v>132787.82265000002</v>
      </c>
      <c r="AK35" s="44"/>
      <c r="AL35" s="44">
        <f t="shared" si="133"/>
        <v>0</v>
      </c>
      <c r="AM35" s="47">
        <v>0</v>
      </c>
      <c r="AN35" s="44">
        <f t="shared" si="134"/>
        <v>0</v>
      </c>
      <c r="AO35" s="48">
        <v>336</v>
      </c>
      <c r="AP35" s="44">
        <f t="shared" si="135"/>
        <v>10094774.018112</v>
      </c>
      <c r="AQ35" s="44">
        <v>46</v>
      </c>
      <c r="AR35" s="44">
        <f t="shared" si="136"/>
        <v>1221647.96838</v>
      </c>
      <c r="AS35" s="44">
        <v>410</v>
      </c>
      <c r="AT35" s="44">
        <f t="shared" si="137"/>
        <v>12318027.81972</v>
      </c>
      <c r="AU35" s="44"/>
      <c r="AV35" s="44">
        <f t="shared" si="138"/>
        <v>0</v>
      </c>
      <c r="AW35" s="44"/>
      <c r="AX35" s="44">
        <f t="shared" si="139"/>
        <v>0</v>
      </c>
      <c r="AY35" s="44"/>
      <c r="AZ35" s="44">
        <f t="shared" si="140"/>
        <v>0</v>
      </c>
      <c r="BA35" s="44">
        <v>29</v>
      </c>
      <c r="BB35" s="44">
        <f t="shared" si="141"/>
        <v>847486.23917999992</v>
      </c>
      <c r="BC35" s="44"/>
      <c r="BD35" s="44">
        <f t="shared" si="142"/>
        <v>0</v>
      </c>
      <c r="BE35" s="44"/>
      <c r="BF35" s="44">
        <f t="shared" si="143"/>
        <v>0</v>
      </c>
      <c r="BG35" s="44"/>
      <c r="BH35" s="44">
        <f t="shared" si="144"/>
        <v>0</v>
      </c>
      <c r="BI35" s="44"/>
      <c r="BJ35" s="44">
        <f t="shared" si="145"/>
        <v>0</v>
      </c>
      <c r="BK35" s="44">
        <v>171</v>
      </c>
      <c r="BL35" s="44">
        <f t="shared" si="146"/>
        <v>4474733.2227675002</v>
      </c>
      <c r="BM35" s="44">
        <v>302</v>
      </c>
      <c r="BN35" s="44">
        <f t="shared" si="147"/>
        <v>7561065.8568200003</v>
      </c>
      <c r="BO35" s="54">
        <v>77</v>
      </c>
      <c r="BP35" s="44">
        <f t="shared" si="148"/>
        <v>2057992.0561200001</v>
      </c>
      <c r="BQ35" s="44"/>
      <c r="BR35" s="44">
        <f t="shared" si="149"/>
        <v>0</v>
      </c>
      <c r="BS35" s="44"/>
      <c r="BT35" s="44">
        <f t="shared" si="150"/>
        <v>0</v>
      </c>
      <c r="BU35" s="44">
        <v>12</v>
      </c>
      <c r="BV35" s="44">
        <f t="shared" si="151"/>
        <v>221453.69064000002</v>
      </c>
      <c r="BW35" s="44">
        <v>5</v>
      </c>
      <c r="BX35" s="44">
        <f t="shared" si="152"/>
        <v>133635.84780000002</v>
      </c>
      <c r="BY35" s="44"/>
      <c r="BZ35" s="44">
        <f t="shared" si="153"/>
        <v>0</v>
      </c>
      <c r="CA35" s="44"/>
      <c r="CB35" s="44">
        <f t="shared" si="154"/>
        <v>0</v>
      </c>
      <c r="CC35" s="44">
        <v>5</v>
      </c>
      <c r="CD35" s="44">
        <f t="shared" si="155"/>
        <v>133635.84780000002</v>
      </c>
      <c r="CE35" s="44"/>
      <c r="CF35" s="44">
        <f t="shared" si="156"/>
        <v>0</v>
      </c>
      <c r="CG35" s="44">
        <v>9</v>
      </c>
      <c r="CH35" s="44">
        <f t="shared" si="157"/>
        <v>166090.26798</v>
      </c>
      <c r="CI35" s="44">
        <v>30</v>
      </c>
      <c r="CJ35" s="44">
        <f t="shared" si="158"/>
        <v>553634.22659999994</v>
      </c>
      <c r="CK35" s="44">
        <v>60</v>
      </c>
      <c r="CL35" s="44">
        <f t="shared" si="159"/>
        <v>1461183.1709999999</v>
      </c>
      <c r="CM35" s="44">
        <v>87</v>
      </c>
      <c r="CN35" s="44">
        <f t="shared" si="160"/>
        <v>2591152.3216530001</v>
      </c>
      <c r="CO35" s="44">
        <v>65</v>
      </c>
      <c r="CP35" s="44">
        <f t="shared" si="161"/>
        <v>2225561.5295550004</v>
      </c>
      <c r="CQ35" s="49">
        <v>60</v>
      </c>
      <c r="CR35" s="44">
        <f t="shared" si="162"/>
        <v>1659434.1539999994</v>
      </c>
      <c r="CS35" s="56">
        <v>57</v>
      </c>
      <c r="CT35" s="44">
        <f t="shared" si="163"/>
        <v>1907505.966492</v>
      </c>
      <c r="CU35" s="44">
        <v>87</v>
      </c>
      <c r="CV35" s="44">
        <f t="shared" si="164"/>
        <v>2530761.0248340005</v>
      </c>
      <c r="CW35" s="44">
        <v>30</v>
      </c>
      <c r="CX35" s="44">
        <f t="shared" si="165"/>
        <v>1005812.01063</v>
      </c>
      <c r="CY35" s="44">
        <v>79</v>
      </c>
      <c r="CZ35" s="44">
        <f t="shared" si="166"/>
        <v>2643736.339524</v>
      </c>
      <c r="DA35" s="44">
        <v>100</v>
      </c>
      <c r="DB35" s="44">
        <f t="shared" si="167"/>
        <v>3352706.7021000003</v>
      </c>
      <c r="DC35" s="44">
        <v>65</v>
      </c>
      <c r="DD35" s="44">
        <f t="shared" si="168"/>
        <v>1797720.3334999999</v>
      </c>
      <c r="DE35" s="44">
        <v>48</v>
      </c>
      <c r="DF35" s="44">
        <f t="shared" si="169"/>
        <v>1367094.3232800001</v>
      </c>
      <c r="DG35" s="44">
        <v>25</v>
      </c>
      <c r="DH35" s="44">
        <f t="shared" si="170"/>
        <v>927653.02875000006</v>
      </c>
      <c r="DI35" s="44">
        <v>53</v>
      </c>
      <c r="DJ35" s="44">
        <f t="shared" si="171"/>
        <v>1907428.65894</v>
      </c>
      <c r="DK35" s="44">
        <v>23</v>
      </c>
      <c r="DL35" s="44">
        <f t="shared" si="172"/>
        <v>1132841.0439187502</v>
      </c>
      <c r="DM35" s="44">
        <v>15</v>
      </c>
      <c r="DN35" s="44">
        <f t="shared" si="173"/>
        <v>798581.25766874989</v>
      </c>
      <c r="DO35" s="44"/>
      <c r="DP35" s="44">
        <f t="shared" si="54"/>
        <v>0</v>
      </c>
      <c r="DQ35" s="44">
        <f t="shared" si="121"/>
        <v>3013</v>
      </c>
      <c r="DR35" s="44">
        <f t="shared" si="121"/>
        <v>85966528.830440015</v>
      </c>
    </row>
    <row r="36" spans="1:122" ht="15.75" customHeight="1" x14ac:dyDescent="0.25">
      <c r="A36" s="100">
        <v>5</v>
      </c>
      <c r="B36" s="114"/>
      <c r="C36" s="102" t="s">
        <v>167</v>
      </c>
      <c r="D36" s="109">
        <f t="shared" si="56"/>
        <v>19063</v>
      </c>
      <c r="E36" s="110">
        <v>18530</v>
      </c>
      <c r="F36" s="110">
        <v>18715</v>
      </c>
      <c r="G36" s="115">
        <v>1.37</v>
      </c>
      <c r="H36" s="111">
        <v>1</v>
      </c>
      <c r="I36" s="111">
        <v>1</v>
      </c>
      <c r="J36" s="112"/>
      <c r="K36" s="109">
        <v>1.4</v>
      </c>
      <c r="L36" s="109">
        <v>1.68</v>
      </c>
      <c r="M36" s="109">
        <v>2.23</v>
      </c>
      <c r="N36" s="109">
        <v>2.57</v>
      </c>
      <c r="O36" s="108">
        <f t="shared" ref="O36:BZ36" si="174">SUM(O37:O41)</f>
        <v>54</v>
      </c>
      <c r="P36" s="108">
        <f t="shared" si="174"/>
        <v>5209344.3690749994</v>
      </c>
      <c r="Q36" s="108">
        <f t="shared" si="174"/>
        <v>0</v>
      </c>
      <c r="R36" s="108">
        <f t="shared" si="174"/>
        <v>0</v>
      </c>
      <c r="S36" s="108">
        <v>0</v>
      </c>
      <c r="T36" s="108">
        <f t="shared" ref="T36:AF36" si="175">SUM(T37:T41)</f>
        <v>0</v>
      </c>
      <c r="U36" s="108">
        <f t="shared" si="175"/>
        <v>0</v>
      </c>
      <c r="V36" s="108">
        <f t="shared" si="175"/>
        <v>0</v>
      </c>
      <c r="W36" s="108">
        <f t="shared" si="175"/>
        <v>0</v>
      </c>
      <c r="X36" s="108">
        <f t="shared" si="175"/>
        <v>0</v>
      </c>
      <c r="Y36" s="108">
        <f t="shared" si="175"/>
        <v>97</v>
      </c>
      <c r="Z36" s="108">
        <f t="shared" si="175"/>
        <v>3030190.0128500005</v>
      </c>
      <c r="AA36" s="108">
        <f t="shared" si="175"/>
        <v>0</v>
      </c>
      <c r="AB36" s="108">
        <f t="shared" si="175"/>
        <v>0</v>
      </c>
      <c r="AC36" s="108">
        <f t="shared" si="175"/>
        <v>0</v>
      </c>
      <c r="AD36" s="108">
        <f t="shared" si="175"/>
        <v>0</v>
      </c>
      <c r="AE36" s="108">
        <f t="shared" si="175"/>
        <v>0</v>
      </c>
      <c r="AF36" s="108">
        <f t="shared" si="175"/>
        <v>0</v>
      </c>
      <c r="AG36" s="108">
        <f t="shared" si="174"/>
        <v>74</v>
      </c>
      <c r="AH36" s="108">
        <f t="shared" si="174"/>
        <v>3271386.653791667</v>
      </c>
      <c r="AI36" s="108">
        <f t="shared" si="174"/>
        <v>0</v>
      </c>
      <c r="AJ36" s="108">
        <f t="shared" si="174"/>
        <v>0</v>
      </c>
      <c r="AK36" s="108">
        <f t="shared" si="174"/>
        <v>0</v>
      </c>
      <c r="AL36" s="108">
        <f t="shared" si="174"/>
        <v>0</v>
      </c>
      <c r="AM36" s="108">
        <f t="shared" si="174"/>
        <v>0</v>
      </c>
      <c r="AN36" s="108">
        <f t="shared" si="174"/>
        <v>0</v>
      </c>
      <c r="AO36" s="108">
        <f t="shared" si="174"/>
        <v>50</v>
      </c>
      <c r="AP36" s="108">
        <f t="shared" si="174"/>
        <v>1779701.4229959999</v>
      </c>
      <c r="AQ36" s="108">
        <f t="shared" si="174"/>
        <v>16</v>
      </c>
      <c r="AR36" s="108">
        <f t="shared" si="174"/>
        <v>511732.85632000008</v>
      </c>
      <c r="AS36" s="108">
        <f t="shared" si="174"/>
        <v>133</v>
      </c>
      <c r="AT36" s="108">
        <f t="shared" si="174"/>
        <v>7088115.6148040006</v>
      </c>
      <c r="AU36" s="108">
        <f t="shared" si="174"/>
        <v>0</v>
      </c>
      <c r="AV36" s="108">
        <f t="shared" si="174"/>
        <v>0</v>
      </c>
      <c r="AW36" s="108">
        <f t="shared" si="174"/>
        <v>0</v>
      </c>
      <c r="AX36" s="108">
        <f t="shared" si="174"/>
        <v>0</v>
      </c>
      <c r="AY36" s="108">
        <f t="shared" si="174"/>
        <v>0</v>
      </c>
      <c r="AZ36" s="108">
        <f t="shared" si="174"/>
        <v>0</v>
      </c>
      <c r="BA36" s="108">
        <f t="shared" si="174"/>
        <v>12</v>
      </c>
      <c r="BB36" s="108">
        <f t="shared" si="174"/>
        <v>419815.20783999999</v>
      </c>
      <c r="BC36" s="108">
        <f t="shared" si="174"/>
        <v>0</v>
      </c>
      <c r="BD36" s="108">
        <f t="shared" si="174"/>
        <v>0</v>
      </c>
      <c r="BE36" s="108">
        <f t="shared" si="174"/>
        <v>0</v>
      </c>
      <c r="BF36" s="108">
        <f t="shared" si="174"/>
        <v>0</v>
      </c>
      <c r="BG36" s="108">
        <v>0</v>
      </c>
      <c r="BH36" s="108">
        <f t="shared" ref="BH36:BI36" si="176">SUM(BH37:BH41)</f>
        <v>0</v>
      </c>
      <c r="BI36" s="108">
        <f t="shared" si="176"/>
        <v>0</v>
      </c>
      <c r="BJ36" s="108">
        <f t="shared" si="174"/>
        <v>0</v>
      </c>
      <c r="BK36" s="108">
        <f t="shared" si="174"/>
        <v>77</v>
      </c>
      <c r="BL36" s="108">
        <f t="shared" si="174"/>
        <v>2426592.4236399997</v>
      </c>
      <c r="BM36" s="108">
        <f t="shared" si="174"/>
        <v>136</v>
      </c>
      <c r="BN36" s="108">
        <f t="shared" si="174"/>
        <v>4139660.6736566667</v>
      </c>
      <c r="BO36" s="108">
        <f t="shared" si="174"/>
        <v>22</v>
      </c>
      <c r="BP36" s="108">
        <f t="shared" si="174"/>
        <v>708126.29888000013</v>
      </c>
      <c r="BQ36" s="108">
        <f t="shared" si="174"/>
        <v>49</v>
      </c>
      <c r="BR36" s="108">
        <f t="shared" si="174"/>
        <v>1950994.9505199997</v>
      </c>
      <c r="BS36" s="108">
        <f t="shared" si="174"/>
        <v>2</v>
      </c>
      <c r="BT36" s="108">
        <f t="shared" si="174"/>
        <v>53645.931733333338</v>
      </c>
      <c r="BU36" s="108">
        <f t="shared" si="174"/>
        <v>5</v>
      </c>
      <c r="BV36" s="108">
        <f t="shared" si="174"/>
        <v>111123.71573333335</v>
      </c>
      <c r="BW36" s="108">
        <f t="shared" si="174"/>
        <v>0</v>
      </c>
      <c r="BX36" s="108">
        <f t="shared" si="174"/>
        <v>0</v>
      </c>
      <c r="BY36" s="108">
        <f t="shared" si="174"/>
        <v>0</v>
      </c>
      <c r="BZ36" s="108">
        <f t="shared" si="174"/>
        <v>0</v>
      </c>
      <c r="CA36" s="108">
        <f t="shared" ref="CA36:DR36" si="177">SUM(CA37:CA41)</f>
        <v>0</v>
      </c>
      <c r="CB36" s="108">
        <f t="shared" si="177"/>
        <v>0</v>
      </c>
      <c r="CC36" s="108">
        <f t="shared" si="177"/>
        <v>2</v>
      </c>
      <c r="CD36" s="108">
        <f t="shared" si="177"/>
        <v>64375.11808</v>
      </c>
      <c r="CE36" s="108">
        <f t="shared" si="177"/>
        <v>0</v>
      </c>
      <c r="CF36" s="108">
        <f t="shared" si="177"/>
        <v>0</v>
      </c>
      <c r="CG36" s="108">
        <f t="shared" si="177"/>
        <v>0</v>
      </c>
      <c r="CH36" s="108">
        <f t="shared" si="177"/>
        <v>0</v>
      </c>
      <c r="CI36" s="108">
        <f t="shared" si="177"/>
        <v>3</v>
      </c>
      <c r="CJ36" s="108">
        <f t="shared" si="177"/>
        <v>66674.229439999996</v>
      </c>
      <c r="CK36" s="108">
        <f t="shared" si="177"/>
        <v>9</v>
      </c>
      <c r="CL36" s="108">
        <f t="shared" si="177"/>
        <v>263955.66960000002</v>
      </c>
      <c r="CM36" s="108">
        <f t="shared" si="177"/>
        <v>54</v>
      </c>
      <c r="CN36" s="108">
        <f t="shared" si="177"/>
        <v>1918624.8373530004</v>
      </c>
      <c r="CO36" s="108">
        <f t="shared" si="177"/>
        <v>24</v>
      </c>
      <c r="CP36" s="108">
        <f t="shared" si="177"/>
        <v>969012.06712800008</v>
      </c>
      <c r="CQ36" s="113">
        <f t="shared" si="177"/>
        <v>3</v>
      </c>
      <c r="CR36" s="108">
        <f t="shared" si="177"/>
        <v>99922.916799999992</v>
      </c>
      <c r="CS36" s="108">
        <f t="shared" si="177"/>
        <v>11</v>
      </c>
      <c r="CT36" s="108">
        <f t="shared" si="177"/>
        <v>745586.18422399997</v>
      </c>
      <c r="CU36" s="108">
        <f t="shared" si="177"/>
        <v>9</v>
      </c>
      <c r="CV36" s="108">
        <f t="shared" si="177"/>
        <v>307782.57921600004</v>
      </c>
      <c r="CW36" s="108">
        <f t="shared" si="177"/>
        <v>14</v>
      </c>
      <c r="CX36" s="108">
        <f t="shared" si="177"/>
        <v>561307.993029</v>
      </c>
      <c r="CY36" s="108">
        <f t="shared" si="177"/>
        <v>11</v>
      </c>
      <c r="CZ36" s="108">
        <f t="shared" si="177"/>
        <v>443321.51494400005</v>
      </c>
      <c r="DA36" s="108">
        <f t="shared" si="177"/>
        <v>41</v>
      </c>
      <c r="DB36" s="108">
        <f t="shared" si="177"/>
        <v>2398086.557244</v>
      </c>
      <c r="DC36" s="108">
        <f t="shared" si="177"/>
        <v>55</v>
      </c>
      <c r="DD36" s="108">
        <f t="shared" si="177"/>
        <v>1876528.586333333</v>
      </c>
      <c r="DE36" s="108">
        <f t="shared" si="177"/>
        <v>14</v>
      </c>
      <c r="DF36" s="108">
        <f t="shared" si="177"/>
        <v>480198.00602666673</v>
      </c>
      <c r="DG36" s="108">
        <f t="shared" si="177"/>
        <v>0</v>
      </c>
      <c r="DH36" s="108">
        <f t="shared" si="177"/>
        <v>0</v>
      </c>
      <c r="DI36" s="108">
        <f t="shared" si="177"/>
        <v>31</v>
      </c>
      <c r="DJ36" s="108">
        <f t="shared" si="177"/>
        <v>2156257.3519199998</v>
      </c>
      <c r="DK36" s="108">
        <f t="shared" si="177"/>
        <v>3</v>
      </c>
      <c r="DL36" s="108">
        <f t="shared" si="177"/>
        <v>177949.78530000002</v>
      </c>
      <c r="DM36" s="108">
        <f t="shared" si="177"/>
        <v>14</v>
      </c>
      <c r="DN36" s="108">
        <f t="shared" si="177"/>
        <v>893037.10534999985</v>
      </c>
      <c r="DO36" s="108">
        <f t="shared" si="177"/>
        <v>0</v>
      </c>
      <c r="DP36" s="108">
        <f t="shared" si="177"/>
        <v>0</v>
      </c>
      <c r="DQ36" s="108">
        <f t="shared" si="177"/>
        <v>1025</v>
      </c>
      <c r="DR36" s="108">
        <f t="shared" si="177"/>
        <v>44123050.633827999</v>
      </c>
    </row>
    <row r="37" spans="1:122" ht="15.75" customHeight="1" x14ac:dyDescent="0.25">
      <c r="A37" s="51"/>
      <c r="B37" s="52">
        <v>22</v>
      </c>
      <c r="C37" s="38" t="s">
        <v>168</v>
      </c>
      <c r="D37" s="39">
        <f t="shared" si="56"/>
        <v>19063</v>
      </c>
      <c r="E37" s="40">
        <v>18530</v>
      </c>
      <c r="F37" s="40">
        <v>18715</v>
      </c>
      <c r="G37" s="53">
        <v>1.1200000000000001</v>
      </c>
      <c r="H37" s="42">
        <v>1</v>
      </c>
      <c r="I37" s="42">
        <v>1</v>
      </c>
      <c r="J37" s="43"/>
      <c r="K37" s="39">
        <v>1.4</v>
      </c>
      <c r="L37" s="39">
        <v>1.68</v>
      </c>
      <c r="M37" s="39">
        <v>2.23</v>
      </c>
      <c r="N37" s="39">
        <v>2.57</v>
      </c>
      <c r="O37" s="44">
        <v>11</v>
      </c>
      <c r="P37" s="44">
        <f t="shared" ref="P37:P41" si="178">(O37/12*5*$D37*$G37*$H37*$K37*P$8)+(O37/12*4*$E37*$G37*$I37*$K37*P$9)+(O37/12*3*$F37*$G37*$I37*$K37*P$9)</f>
        <v>344327.07026666671</v>
      </c>
      <c r="Q37" s="44">
        <v>0</v>
      </c>
      <c r="R37" s="44">
        <f t="shared" ref="R37:R41" si="179">(Q37/12*5*$D37*$G37*$H37*$K37*R$8)+(Q37/12*4*$E37*$G37*$I37*$K37*R$9)+(Q37/12*3*$F37*$G37*$I37*$K37*R$9)</f>
        <v>0</v>
      </c>
      <c r="S37" s="44">
        <v>0</v>
      </c>
      <c r="T37" s="44">
        <f t="shared" ref="T37:T41" si="180">(S37/12*5*$D37*$G37*$H37*$K37*T$8)+(S37/12*4*$E37*$G37*$I37*$K37*T$9)+(S37/12*3*$F37*$G37*$I37*$K37*T$9)</f>
        <v>0</v>
      </c>
      <c r="U37" s="44"/>
      <c r="V37" s="44">
        <f t="shared" ref="V37:V41" si="181">(U37/12*5*$D37*$G37*$H37*$K37*V$8)+(U37/12*4*$E37*$G37*$I37*$K37*V$9)+(U37/12*3*$F37*$G37*$I37*$K37*V$9)</f>
        <v>0</v>
      </c>
      <c r="W37" s="44">
        <v>0</v>
      </c>
      <c r="X37" s="44">
        <f t="shared" ref="X37:X41" si="182">(W37/12*5*$D37*$G37*$H37*$K37*X$8)+(W37/12*4*$E37*$G37*$I37*$K37*X$9)+(W37/12*3*$F37*$G37*$I37*$K37*X$9)</f>
        <v>0</v>
      </c>
      <c r="Y37" s="44">
        <v>93</v>
      </c>
      <c r="Z37" s="44">
        <f t="shared" ref="Z37:Z41" si="183">(Y37/12*5*$D37*$G37*$H37*$K37*Z$8)+(Y37/12*4*$E37*$G37*$I37*$K37*Z$9)+(Y37/12*3*$F37*$G37*$I37*$K37*Z$9)</f>
        <v>2911128.8668000004</v>
      </c>
      <c r="AA37" s="44">
        <v>0</v>
      </c>
      <c r="AB37" s="44">
        <f t="shared" ref="AB37:AB41" si="184">(AA37/12*5*$D37*$G37*$H37*$K37*AB$8)+(AA37/12*4*$E37*$G37*$I37*$K37*AB$9)+(AA37/12*3*$F37*$G37*$I37*$K37*AB$9)</f>
        <v>0</v>
      </c>
      <c r="AC37" s="44">
        <v>0</v>
      </c>
      <c r="AD37" s="44">
        <f t="shared" ref="AD37:AD41" si="185">(AC37/12*5*$D37*$G37*$H37*$K37*AD$8)+(AC37/12*4*$E37*$G37*$I37*$K37*AD$9)+(AC37/12*3*$F37*$G37*$I37*$K37*AD$9)</f>
        <v>0</v>
      </c>
      <c r="AE37" s="44">
        <v>0</v>
      </c>
      <c r="AF37" s="44">
        <f t="shared" ref="AF37:AF41" si="186">(AE37/12*5*$D37*$G37*$H37*$K37*AF$8)+(AE37/12*4*$E37*$G37*$I37*$K37*AF$9)+(AE37/12*3*$F37*$G37*$I37*$K37*AF$9)</f>
        <v>0</v>
      </c>
      <c r="AG37" s="44">
        <v>14</v>
      </c>
      <c r="AH37" s="44">
        <f t="shared" ref="AH37:AH41" si="187">(AG37/12*5*$D37*$G37*$H37*$K37*AH$8)+(AG37/12*4*$E37*$G37*$I37*$K37*AH$9)+(AG37/12*3*$F37*$G37*$I37*$K37*AH$9)</f>
        <v>438234.45306666673</v>
      </c>
      <c r="AI37" s="44">
        <v>0</v>
      </c>
      <c r="AJ37" s="44">
        <f t="shared" ref="AJ37:AJ41" si="188">(AI37/12*5*$D37*$G37*$H37*$K37*AJ$8)+(AI37/12*4*$E37*$G37*$I37*$K37*AJ$9)+(AI37/12*3*$F37*$G37*$I37*$K37*AJ$9)</f>
        <v>0</v>
      </c>
      <c r="AK37" s="44"/>
      <c r="AL37" s="44">
        <f t="shared" ref="AL37:AL41" si="189">(AK37/12*5*$D37*$G37*$H37*$K37*AL$8)+(AK37/12*4*$E37*$G37*$I37*$K37*AL$9)+(AK37/12*3*$F37*$G37*$I37*$K37*AL$9)</f>
        <v>0</v>
      </c>
      <c r="AM37" s="47">
        <v>0</v>
      </c>
      <c r="AN37" s="44">
        <f t="shared" ref="AN37:AN41" si="190">(AM37/12*5*$D37*$G37*$H37*$K37*AN$8)+(AM37/12*4*$E37*$G37*$I37*$K37*AN$9)+(AM37/12*3*$F37*$G37*$I37*$K37*AN$9)</f>
        <v>0</v>
      </c>
      <c r="AO37" s="48">
        <v>38</v>
      </c>
      <c r="AP37" s="44">
        <f t="shared" ref="AP37:AP41" si="191">(AO37/12*5*$D37*$G37*$H37*$L37*AP$8)+(AO37/12*4*$E37*$G37*$I37*$L37*AP$9)+(AO37/12*3*$F37*$G37*$I37*$L37*AP$9)</f>
        <v>1374915.4576640001</v>
      </c>
      <c r="AQ37" s="44">
        <v>16</v>
      </c>
      <c r="AR37" s="44">
        <f t="shared" ref="AR37:AR41" si="192">(AQ37/12*5*$D37*$G37*$H37*$L37*AR$8)+(AQ37/12*4*$E37*$G37*$I37*$L37*AR$9)+(AQ37/12*3*$F37*$G37*$I37*$L37*AR$9)</f>
        <v>511732.85632000008</v>
      </c>
      <c r="AS37" s="44">
        <v>101</v>
      </c>
      <c r="AT37" s="44">
        <f t="shared" ref="AT37:AT41" si="193">(AS37/12*5*$D37*$G37*$H37*$L37*AT$8)+(AS37/12*4*$E37*$G37*$I37*$L37*AT$9)+(AS37/12*3*$F37*$G37*$I37*$L37*AT$10)</f>
        <v>3654380.558528</v>
      </c>
      <c r="AU37" s="44">
        <v>0</v>
      </c>
      <c r="AV37" s="44">
        <f t="shared" ref="AV37:AV41" si="194">(AU37/12*5*$D37*$G37*$H37*$L37*AV$8)+(AU37/12*4*$E37*$G37*$I37*$L37*AV$9)+(AU37/12*3*$F37*$G37*$I37*$L37*AV$9)</f>
        <v>0</v>
      </c>
      <c r="AW37" s="44"/>
      <c r="AX37" s="44">
        <f t="shared" ref="AX37:AX41" si="195">(AW37/12*5*$D37*$G37*$H37*$K37*AX$8)+(AW37/12*4*$E37*$G37*$I37*$K37*AX$9)+(AW37/12*3*$F37*$G37*$I37*$K37*AX$9)</f>
        <v>0</v>
      </c>
      <c r="AY37" s="44"/>
      <c r="AZ37" s="44">
        <f t="shared" ref="AZ37:AZ41" si="196">(AY37/12*5*$D37*$G37*$H37*$K37*AZ$8)+(AY37/12*4*$E37*$G37*$I37*$K37*AZ$9)+(AY37/12*3*$F37*$G37*$I37*$K37*AZ$9)</f>
        <v>0</v>
      </c>
      <c r="BA37" s="44">
        <f>8+3</f>
        <v>11</v>
      </c>
      <c r="BB37" s="44">
        <f t="shared" ref="BB37:BB41" si="197">(BA37/12*5*$D37*$G37*$H37*$L37*BB$8)+(BA37/12*4*$E37*$G37*$I37*$L37*BB$9)+(BA37/12*3*$F37*$G37*$I37*$L37*BB$9)</f>
        <v>387134.98207999999</v>
      </c>
      <c r="BC37" s="44">
        <v>0</v>
      </c>
      <c r="BD37" s="44">
        <f t="shared" ref="BD37:BD41" si="198">(BC37/12*5*$D37*$G37*$H37*$K37*BD$8)+(BC37/12*4*$E37*$G37*$I37*$K37*BD$9)+(BC37/12*3*$F37*$G37*$I37*$K37*BD$9)</f>
        <v>0</v>
      </c>
      <c r="BE37" s="44">
        <v>0</v>
      </c>
      <c r="BF37" s="44">
        <f t="shared" ref="BF37:BF41" si="199">(BE37/12*5*$D37*$G37*$H37*$K37*BF$8)+(BE37/12*4*$E37*$G37*$I37*$K37*BF$9)+(BE37/12*3*$F37*$G37*$I37*$K37*BF$9)</f>
        <v>0</v>
      </c>
      <c r="BG37" s="44">
        <v>0</v>
      </c>
      <c r="BH37" s="44">
        <f t="shared" ref="BH37:BH41" si="200">(BG37/12*5*$D37*$G37*$H37*$K37*BH$8)+(BG37/12*4*$E37*$G37*$I37*$K37*BH$9)+(BG37/12*3*$F37*$G37*$I37*$K37*BH$9)</f>
        <v>0</v>
      </c>
      <c r="BI37" s="44">
        <v>0</v>
      </c>
      <c r="BJ37" s="44">
        <f t="shared" ref="BJ37:BJ41" si="201">(BI37/12*5*$D37*$G37*$H37*$L37*BJ$8)+(BI37/12*4*$E37*$G37*$I37*$L37*BJ$9)+(BI37/12*3*$F37*$G37*$I37*$L37*BJ$9)</f>
        <v>0</v>
      </c>
      <c r="BK37" s="44">
        <v>77</v>
      </c>
      <c r="BL37" s="44">
        <f t="shared" ref="BL37:BL41" si="202">(BK37/12*5*$D37*$G37*$H37*$K37*BL$8)+(BK37/12*4*$E37*$G37*$I37*$K37*BL$9)+(BK37/12*3*$F37*$G37*$I37*$K37*BL$9)</f>
        <v>2426592.4236399997</v>
      </c>
      <c r="BM37" s="44">
        <v>131</v>
      </c>
      <c r="BN37" s="44">
        <f t="shared" ref="BN37:BN41" si="203">(BM37/12*5*$D37*$G37*$H37*$K37*BN$8)+(BM37/12*4*$E37*$G37*$I37*$K37*BN$9)+(BM37/12*3*$F37*$G37*$I37*$K37*BN$10)</f>
        <v>3949866.7753066667</v>
      </c>
      <c r="BO37" s="54">
        <v>22</v>
      </c>
      <c r="BP37" s="44">
        <f t="shared" ref="BP37:BP41" si="204">(BO37/12*5*$D37*$G37*$H37*$L37*BP$8)+(BO37/12*4*$E37*$G37*$I37*$L37*BP$9)+(BO37/12*3*$F37*$G37*$I37*$L37*BP$9)</f>
        <v>708126.29888000013</v>
      </c>
      <c r="BQ37" s="44">
        <v>32</v>
      </c>
      <c r="BR37" s="44">
        <f t="shared" ref="BR37:BR41" si="205">(BQ37/12*5*$D37*$G37*$H37*$L37*BR$8)+(BQ37/12*4*$E37*$G37*$I37*$L37*BR$9)+(BQ37/12*3*$F37*$G37*$I37*$L37*BR$9)</f>
        <v>1279013.3350399998</v>
      </c>
      <c r="BS37" s="44">
        <v>2</v>
      </c>
      <c r="BT37" s="44">
        <f t="shared" ref="BT37:BT41" si="206">(BS37/12*5*$D37*$G37*$H37*$K37*BT$8)+(BS37/12*4*$E37*$G37*$I37*$K37*BT$9)+(BS37/12*3*$F37*$G37*$I37*$K37*BT$9)</f>
        <v>53645.931733333338</v>
      </c>
      <c r="BU37" s="44">
        <v>5</v>
      </c>
      <c r="BV37" s="44">
        <f t="shared" ref="BV37:BV41" si="207">(BU37/12*5*$D37*$G37*$H37*$K37*BV$8)+(BU37/12*4*$E37*$G37*$I37*$K37*BV$9)+(BU37/12*3*$F37*$G37*$I37*$K37*BV$9)</f>
        <v>111123.71573333335</v>
      </c>
      <c r="BW37" s="44"/>
      <c r="BX37" s="44">
        <f t="shared" ref="BX37:BX41" si="208">(BW37/12*5*$D37*$G37*$H37*$L37*BX$8)+(BW37/12*4*$E37*$G37*$I37*$L37*BX$9)+(BW37/12*3*$F37*$G37*$I37*$L37*BX$9)</f>
        <v>0</v>
      </c>
      <c r="BY37" s="44"/>
      <c r="BZ37" s="44">
        <f t="shared" ref="BZ37:BZ41" si="209">(BY37/12*5*$D37*$G37*$H37*$L37*BZ$8)+(BY37/12*4*$E37*$G37*$I37*$L37*BZ$9)+(BY37/12*3*$F37*$G37*$I37*$L37*BZ$9)</f>
        <v>0</v>
      </c>
      <c r="CA37" s="44">
        <v>0</v>
      </c>
      <c r="CB37" s="44">
        <f t="shared" ref="CB37:CB41" si="210">(CA37/12*5*$D37*$G37*$H37*$K37*CB$8)+(CA37/12*4*$E37*$G37*$I37*$K37*CB$9)+(CA37/12*3*$F37*$G37*$I37*$K37*CB$9)</f>
        <v>0</v>
      </c>
      <c r="CC37" s="44">
        <v>2</v>
      </c>
      <c r="CD37" s="44">
        <f t="shared" ref="CD37:CD41" si="211">(CC37/12*5*$D37*$G37*$H37*$L37*CD$8)+(CC37/12*4*$E37*$G37*$I37*$L37*CD$9)+(CC37/12*3*$F37*$G37*$I37*$L37*CD$9)</f>
        <v>64375.11808</v>
      </c>
      <c r="CE37" s="44">
        <v>0</v>
      </c>
      <c r="CF37" s="44">
        <f t="shared" ref="CF37:CF41" si="212">(CE37/12*5*$D37*$G37*$H37*$K37*CF$8)+(CE37/12*4*$E37*$G37*$I37*$K37*CF$9)+(CE37/12*3*$F37*$G37*$I37*$K37*CF$9)</f>
        <v>0</v>
      </c>
      <c r="CG37" s="44"/>
      <c r="CH37" s="44">
        <f t="shared" ref="CH37:CH41" si="213">(CG37/12*5*$D37*$G37*$H37*$K37*CH$8)+(CG37/12*4*$E37*$G37*$I37*$K37*CH$9)+(CG37/12*3*$F37*$G37*$I37*$K37*CH$9)</f>
        <v>0</v>
      </c>
      <c r="CI37" s="44">
        <v>3</v>
      </c>
      <c r="CJ37" s="44">
        <f t="shared" ref="CJ37:CJ41" si="214">(CI37/12*5*$D37*$G37*$H37*$K37*CJ$8)+(CI37/12*4*$E37*$G37*$I37*$K37*CJ$9)+(CI37/12*3*$F37*$G37*$I37*$K37*CJ$9)</f>
        <v>66674.229439999996</v>
      </c>
      <c r="CK37" s="44">
        <v>9</v>
      </c>
      <c r="CL37" s="44">
        <f t="shared" ref="CL37:CL41" si="215">(CK37/12*5*$D37*$G37*$H37*$K37*CL$8)+(CK37/12*4*$E37*$G37*$I37*$K37*CL$9)+(CK37/12*3*$F37*$G37*$I37*$K37*CL$9)</f>
        <v>263955.66960000002</v>
      </c>
      <c r="CM37" s="44">
        <v>45</v>
      </c>
      <c r="CN37" s="44">
        <f t="shared" ref="CN37:CN41" si="216">(CM37/12*5*$D37*$G37*$H37*$L37*CN$8)+(CM37/12*4*$E37*$G37*$I37*$L37*CN$9)+(CM37/12*3*$F37*$G37*$I37*$L37*CN$9)</f>
        <v>1614065.9623200004</v>
      </c>
      <c r="CO37" s="44">
        <v>17</v>
      </c>
      <c r="CP37" s="44">
        <f t="shared" ref="CP37:CP41" si="217">(CO37/12*5*$D37*$G37*$H37*$L37*CP$8)+(CO37/12*4*$E37*$G37*$I37*$L37*CP$9)+(CO37/12*3*$F37*$G37*$I37*$L37*CP$9)</f>
        <v>700987.45281600009</v>
      </c>
      <c r="CQ37" s="49">
        <v>3</v>
      </c>
      <c r="CR37" s="44">
        <f t="shared" ref="CR37:CR41" si="218">(CQ37/12*5*$D37*$G37*$H37*$K37*CR$8)+(CQ37/12*4*$E37*$G37*$I37*$K37*CR$9)+(CQ37/12*3*$F37*$G37*$I37*$K37*CR$9)</f>
        <v>99922.916799999992</v>
      </c>
      <c r="CS37" s="44">
        <v>9</v>
      </c>
      <c r="CT37" s="44">
        <f t="shared" ref="CT37:CT41" si="219">(CS37/12*5*$D37*$G37*$H37*$L37*CT$8)+(CS37/12*4*$E37*$G37*$I37*$L37*CT$9)+(CS37/12*3*$F37*$G37*$I37*$L37*CT$9)</f>
        <v>362717.60313599999</v>
      </c>
      <c r="CU37" s="44">
        <v>6</v>
      </c>
      <c r="CV37" s="44">
        <f t="shared" ref="CV37:CV41" si="220">(CU37/12*5*$D37*$G37*$H37*$L37*CV$8)+(CU37/12*4*$E37*$G37*$I37*$L37*CV$9)+(CU37/12*3*$F37*$G37*$I37*$L37*CV$9)</f>
        <v>210192.980928</v>
      </c>
      <c r="CW37" s="44">
        <v>12</v>
      </c>
      <c r="CX37" s="44">
        <f t="shared" ref="CX37:CX41" si="221">(CW37/12*5*$D37*$G37*$H37*$L37*CX$8)+(CW37/12*4*$E37*$G37*$I37*$L37*CX$9)+(CW37/12*3*$F37*$G37*$I37*$L37*CX$9)</f>
        <v>484520.19436800003</v>
      </c>
      <c r="CY37" s="44">
        <v>11</v>
      </c>
      <c r="CZ37" s="44">
        <f t="shared" ref="CZ37:CZ41" si="222">(CY37/12*5*$D37*$G37*$H37*$L37*CZ$8)+(CY37/12*4*$E37*$G37*$I37*$L37*CZ$9)+(CY37/12*3*$F37*$G37*$I37*$L37*CZ$9)</f>
        <v>443321.51494400005</v>
      </c>
      <c r="DA37" s="44">
        <v>31</v>
      </c>
      <c r="DB37" s="44">
        <f t="shared" ref="DB37:DB41" si="223">(DA37/12*5*$D37*$G37*$H37*$L37*DB$8)+(DA37/12*4*$E37*$G37*$I37*$L37*DB$9)+(DA37/12*3*$F37*$G37*$I37*$L37*DB$9)</f>
        <v>1251677.168784</v>
      </c>
      <c r="DC37" s="44">
        <v>40</v>
      </c>
      <c r="DD37" s="44">
        <f t="shared" ref="DD37:DD41" si="224">(DC37/12*5*$D37*$G37*$H37*$K37*DD$8)+(DC37/12*4*$E37*$G37*$I37*$K37*DD$9)+(DC37/12*3*$F37*$G37*$I37*$K37*DD$9)</f>
        <v>1332305.5573333332</v>
      </c>
      <c r="DE37" s="44">
        <v>14</v>
      </c>
      <c r="DF37" s="44">
        <f t="shared" ref="DF37:DF41" si="225">(DE37/12*5*$D37*$G37*$H37*$K37*DF$8)+(DE37/12*4*$E37*$G37*$I37*$K37*DF$9)+(DE37/12*3*$F37*$G37*$I37*$K37*DF$9)</f>
        <v>480198.00602666673</v>
      </c>
      <c r="DG37" s="44"/>
      <c r="DH37" s="44">
        <f t="shared" ref="DH37:DH41" si="226">(DG37/12*5*$D37*$G37*$H37*$L37*DH$8)+(DG37/12*4*$E37*$G37*$I37*$L37*DH$9)+(DG37/12*3*$F37*$G37*$I37*$L37*DH$9)</f>
        <v>0</v>
      </c>
      <c r="DI37" s="44">
        <v>26</v>
      </c>
      <c r="DJ37" s="44">
        <f t="shared" ref="DJ37:DJ41" si="227">(DI37/12*5*$D37*$G37*$H37*$L37*DJ$8)+(DI37/12*4*$E37*$G37*$I37*$L37*DJ$9)+(DI37/12*3*$F37*$G37*$I37*$L37*DJ$9)</f>
        <v>1126888.2643199998</v>
      </c>
      <c r="DK37" s="44">
        <v>3</v>
      </c>
      <c r="DL37" s="44">
        <f t="shared" ref="DL37:DL41" si="228">(DK37/12*5*$D37*$G37*$H37*$M37*DL$8)+(DK37/12*4*$E37*$G37*$I37*$M37*DL$9)+(DK37/12*3*$F37*$G37*$I37*$M37*DL$9)</f>
        <v>177949.78530000002</v>
      </c>
      <c r="DM37" s="44">
        <v>13</v>
      </c>
      <c r="DN37" s="44">
        <f t="shared" si="173"/>
        <v>833501.29832666658</v>
      </c>
      <c r="DO37" s="44"/>
      <c r="DP37" s="44">
        <f t="shared" si="54"/>
        <v>0</v>
      </c>
      <c r="DQ37" s="44">
        <f t="shared" ref="DQ37:DR41" si="229">SUM(O37,Q37,S37,U37,W37,Y37,AA37,AC37,AE37,AG37,AI37,AK37,AM37,AO37,AQ37,AS37,AU37,AW37,AY37,BA37,BC37,BE37,BG37,BI37,BK37,BM37,BO37,BQ37,BS37,BU37,BW37,BY37,CA37,CC37,CE37,CG37,CI37,CK37,CM37,CO37,CQ37,CS37,CU37,CW37,CY37,DA37,DC37,DE37,DG37,DI37,DK37,DM37,DO37)</f>
        <v>797</v>
      </c>
      <c r="DR37" s="44">
        <f t="shared" si="229"/>
        <v>27663476.447581332</v>
      </c>
    </row>
    <row r="38" spans="1:122" ht="15.75" customHeight="1" x14ac:dyDescent="0.25">
      <c r="A38" s="51"/>
      <c r="B38" s="52">
        <v>23</v>
      </c>
      <c r="C38" s="38" t="s">
        <v>169</v>
      </c>
      <c r="D38" s="39">
        <f t="shared" si="56"/>
        <v>19063</v>
      </c>
      <c r="E38" s="40">
        <v>18530</v>
      </c>
      <c r="F38" s="40">
        <v>18715</v>
      </c>
      <c r="G38" s="53">
        <v>1.49</v>
      </c>
      <c r="H38" s="42">
        <v>1</v>
      </c>
      <c r="I38" s="42">
        <v>1</v>
      </c>
      <c r="J38" s="43"/>
      <c r="K38" s="39">
        <v>1.4</v>
      </c>
      <c r="L38" s="39">
        <v>1.68</v>
      </c>
      <c r="M38" s="39">
        <v>2.23</v>
      </c>
      <c r="N38" s="39">
        <v>2.57</v>
      </c>
      <c r="O38" s="44">
        <v>2</v>
      </c>
      <c r="P38" s="44">
        <f t="shared" si="178"/>
        <v>83286.904983333312</v>
      </c>
      <c r="Q38" s="44">
        <v>0</v>
      </c>
      <c r="R38" s="44">
        <f t="shared" si="179"/>
        <v>0</v>
      </c>
      <c r="S38" s="44"/>
      <c r="T38" s="44">
        <f t="shared" si="180"/>
        <v>0</v>
      </c>
      <c r="U38" s="44"/>
      <c r="V38" s="44">
        <f t="shared" si="181"/>
        <v>0</v>
      </c>
      <c r="W38" s="44"/>
      <c r="X38" s="44">
        <f t="shared" si="182"/>
        <v>0</v>
      </c>
      <c r="Y38" s="44">
        <v>0</v>
      </c>
      <c r="Z38" s="44">
        <f t="shared" si="183"/>
        <v>0</v>
      </c>
      <c r="AA38" s="44"/>
      <c r="AB38" s="44">
        <f t="shared" si="184"/>
        <v>0</v>
      </c>
      <c r="AC38" s="44"/>
      <c r="AD38" s="44">
        <f t="shared" si="185"/>
        <v>0</v>
      </c>
      <c r="AE38" s="44">
        <v>0</v>
      </c>
      <c r="AF38" s="44">
        <f t="shared" si="186"/>
        <v>0</v>
      </c>
      <c r="AG38" s="44">
        <v>1</v>
      </c>
      <c r="AH38" s="44">
        <f t="shared" si="187"/>
        <v>41643.452491666656</v>
      </c>
      <c r="AI38" s="44"/>
      <c r="AJ38" s="44">
        <f t="shared" si="188"/>
        <v>0</v>
      </c>
      <c r="AK38" s="44"/>
      <c r="AL38" s="44">
        <f t="shared" si="189"/>
        <v>0</v>
      </c>
      <c r="AM38" s="47">
        <v>0</v>
      </c>
      <c r="AN38" s="44">
        <f t="shared" si="190"/>
        <v>0</v>
      </c>
      <c r="AO38" s="48">
        <v>0</v>
      </c>
      <c r="AP38" s="44">
        <f t="shared" si="191"/>
        <v>0</v>
      </c>
      <c r="AQ38" s="44"/>
      <c r="AR38" s="44">
        <f t="shared" si="192"/>
        <v>0</v>
      </c>
      <c r="AS38" s="44"/>
      <c r="AT38" s="44">
        <f t="shared" si="193"/>
        <v>0</v>
      </c>
      <c r="AU38" s="44"/>
      <c r="AV38" s="44">
        <f t="shared" si="194"/>
        <v>0</v>
      </c>
      <c r="AW38" s="44"/>
      <c r="AX38" s="44">
        <f t="shared" si="195"/>
        <v>0</v>
      </c>
      <c r="AY38" s="44"/>
      <c r="AZ38" s="44">
        <f t="shared" si="196"/>
        <v>0</v>
      </c>
      <c r="BA38" s="44"/>
      <c r="BB38" s="44">
        <f t="shared" si="197"/>
        <v>0</v>
      </c>
      <c r="BC38" s="44"/>
      <c r="BD38" s="44">
        <f t="shared" si="198"/>
        <v>0</v>
      </c>
      <c r="BE38" s="44"/>
      <c r="BF38" s="44">
        <f t="shared" si="199"/>
        <v>0</v>
      </c>
      <c r="BG38" s="44"/>
      <c r="BH38" s="44">
        <f t="shared" si="200"/>
        <v>0</v>
      </c>
      <c r="BI38" s="44"/>
      <c r="BJ38" s="44">
        <f t="shared" si="201"/>
        <v>0</v>
      </c>
      <c r="BK38" s="44"/>
      <c r="BL38" s="44">
        <f t="shared" si="202"/>
        <v>0</v>
      </c>
      <c r="BM38" s="44">
        <v>4</v>
      </c>
      <c r="BN38" s="44">
        <f t="shared" si="203"/>
        <v>160449.87718666665</v>
      </c>
      <c r="BO38" s="54"/>
      <c r="BP38" s="44">
        <f t="shared" si="204"/>
        <v>0</v>
      </c>
      <c r="BQ38" s="44">
        <v>2</v>
      </c>
      <c r="BR38" s="44">
        <f t="shared" si="205"/>
        <v>106346.53287999997</v>
      </c>
      <c r="BS38" s="44"/>
      <c r="BT38" s="44">
        <f t="shared" si="206"/>
        <v>0</v>
      </c>
      <c r="BU38" s="44"/>
      <c r="BV38" s="44">
        <f t="shared" si="207"/>
        <v>0</v>
      </c>
      <c r="BW38" s="44"/>
      <c r="BX38" s="44">
        <f t="shared" si="208"/>
        <v>0</v>
      </c>
      <c r="BY38" s="44"/>
      <c r="BZ38" s="44">
        <f t="shared" si="209"/>
        <v>0</v>
      </c>
      <c r="CA38" s="44"/>
      <c r="CB38" s="44">
        <f t="shared" si="210"/>
        <v>0</v>
      </c>
      <c r="CC38" s="44"/>
      <c r="CD38" s="44">
        <f t="shared" si="211"/>
        <v>0</v>
      </c>
      <c r="CE38" s="44"/>
      <c r="CF38" s="44">
        <f t="shared" si="212"/>
        <v>0</v>
      </c>
      <c r="CG38" s="44"/>
      <c r="CH38" s="44">
        <f t="shared" si="213"/>
        <v>0</v>
      </c>
      <c r="CI38" s="44"/>
      <c r="CJ38" s="44">
        <f t="shared" si="214"/>
        <v>0</v>
      </c>
      <c r="CK38" s="44"/>
      <c r="CL38" s="44">
        <f t="shared" si="215"/>
        <v>0</v>
      </c>
      <c r="CM38" s="44"/>
      <c r="CN38" s="44">
        <f t="shared" si="216"/>
        <v>0</v>
      </c>
      <c r="CO38" s="44"/>
      <c r="CP38" s="44">
        <f t="shared" si="217"/>
        <v>0</v>
      </c>
      <c r="CQ38" s="49"/>
      <c r="CR38" s="44">
        <f t="shared" si="218"/>
        <v>0</v>
      </c>
      <c r="CS38" s="44"/>
      <c r="CT38" s="44">
        <f t="shared" si="219"/>
        <v>0</v>
      </c>
      <c r="CU38" s="44"/>
      <c r="CV38" s="44">
        <f t="shared" si="220"/>
        <v>0</v>
      </c>
      <c r="CW38" s="44"/>
      <c r="CX38" s="44">
        <f t="shared" si="221"/>
        <v>0</v>
      </c>
      <c r="CY38" s="44"/>
      <c r="CZ38" s="44">
        <f t="shared" si="222"/>
        <v>0</v>
      </c>
      <c r="DA38" s="44"/>
      <c r="DB38" s="44">
        <f t="shared" si="223"/>
        <v>0</v>
      </c>
      <c r="DC38" s="44">
        <v>6</v>
      </c>
      <c r="DD38" s="44">
        <f t="shared" si="224"/>
        <v>265866.33219999995</v>
      </c>
      <c r="DE38" s="44"/>
      <c r="DF38" s="44">
        <f t="shared" si="225"/>
        <v>0</v>
      </c>
      <c r="DG38" s="44"/>
      <c r="DH38" s="44">
        <f t="shared" si="226"/>
        <v>0</v>
      </c>
      <c r="DI38" s="44"/>
      <c r="DJ38" s="44">
        <f t="shared" si="227"/>
        <v>0</v>
      </c>
      <c r="DK38" s="44"/>
      <c r="DL38" s="44">
        <f t="shared" si="228"/>
        <v>0</v>
      </c>
      <c r="DM38" s="44"/>
      <c r="DN38" s="44">
        <f t="shared" si="173"/>
        <v>0</v>
      </c>
      <c r="DO38" s="44"/>
      <c r="DP38" s="44">
        <f t="shared" si="54"/>
        <v>0</v>
      </c>
      <c r="DQ38" s="44">
        <f t="shared" si="229"/>
        <v>15</v>
      </c>
      <c r="DR38" s="44">
        <f t="shared" si="229"/>
        <v>657593.09974166658</v>
      </c>
    </row>
    <row r="39" spans="1:122" ht="15.75" customHeight="1" x14ac:dyDescent="0.25">
      <c r="A39" s="51"/>
      <c r="B39" s="52">
        <v>24</v>
      </c>
      <c r="C39" s="38" t="s">
        <v>170</v>
      </c>
      <c r="D39" s="39">
        <f t="shared" si="56"/>
        <v>19063</v>
      </c>
      <c r="E39" s="40">
        <v>18530</v>
      </c>
      <c r="F39" s="40">
        <v>18715</v>
      </c>
      <c r="G39" s="53">
        <v>5.32</v>
      </c>
      <c r="H39" s="42">
        <v>1</v>
      </c>
      <c r="I39" s="42">
        <v>1</v>
      </c>
      <c r="J39" s="43"/>
      <c r="K39" s="39">
        <v>1.4</v>
      </c>
      <c r="L39" s="39">
        <v>1.68</v>
      </c>
      <c r="M39" s="39">
        <v>2.23</v>
      </c>
      <c r="N39" s="39">
        <v>2.57</v>
      </c>
      <c r="O39" s="44">
        <v>30</v>
      </c>
      <c r="P39" s="44">
        <f t="shared" si="178"/>
        <v>4460600.6829999993</v>
      </c>
      <c r="Q39" s="44">
        <v>0</v>
      </c>
      <c r="R39" s="44">
        <f t="shared" si="179"/>
        <v>0</v>
      </c>
      <c r="S39" s="44"/>
      <c r="T39" s="44">
        <f t="shared" si="180"/>
        <v>0</v>
      </c>
      <c r="U39" s="44"/>
      <c r="V39" s="44">
        <f t="shared" si="181"/>
        <v>0</v>
      </c>
      <c r="W39" s="44"/>
      <c r="X39" s="44">
        <f t="shared" si="182"/>
        <v>0</v>
      </c>
      <c r="Y39" s="44"/>
      <c r="Z39" s="44">
        <f t="shared" si="183"/>
        <v>0</v>
      </c>
      <c r="AA39" s="44"/>
      <c r="AB39" s="44">
        <f t="shared" si="184"/>
        <v>0</v>
      </c>
      <c r="AC39" s="44"/>
      <c r="AD39" s="44">
        <f t="shared" si="185"/>
        <v>0</v>
      </c>
      <c r="AE39" s="44">
        <v>0</v>
      </c>
      <c r="AF39" s="44">
        <f t="shared" si="186"/>
        <v>0</v>
      </c>
      <c r="AG39" s="44">
        <v>9</v>
      </c>
      <c r="AH39" s="44">
        <f t="shared" si="187"/>
        <v>1338180.2049</v>
      </c>
      <c r="AI39" s="44"/>
      <c r="AJ39" s="44">
        <f t="shared" si="188"/>
        <v>0</v>
      </c>
      <c r="AK39" s="44"/>
      <c r="AL39" s="44">
        <f t="shared" si="189"/>
        <v>0</v>
      </c>
      <c r="AM39" s="47">
        <v>0</v>
      </c>
      <c r="AN39" s="44">
        <f t="shared" si="190"/>
        <v>0</v>
      </c>
      <c r="AO39" s="48">
        <v>0</v>
      </c>
      <c r="AP39" s="44">
        <f t="shared" si="191"/>
        <v>0</v>
      </c>
      <c r="AQ39" s="44"/>
      <c r="AR39" s="44">
        <f t="shared" si="192"/>
        <v>0</v>
      </c>
      <c r="AS39" s="44">
        <v>17</v>
      </c>
      <c r="AT39" s="44">
        <f t="shared" si="193"/>
        <v>2921695.3475360004</v>
      </c>
      <c r="AU39" s="44"/>
      <c r="AV39" s="44">
        <f t="shared" si="194"/>
        <v>0</v>
      </c>
      <c r="AW39" s="44"/>
      <c r="AX39" s="44">
        <f t="shared" si="195"/>
        <v>0</v>
      </c>
      <c r="AY39" s="44"/>
      <c r="AZ39" s="44">
        <f t="shared" si="196"/>
        <v>0</v>
      </c>
      <c r="BA39" s="44"/>
      <c r="BB39" s="44">
        <f t="shared" si="197"/>
        <v>0</v>
      </c>
      <c r="BC39" s="44"/>
      <c r="BD39" s="44">
        <f t="shared" si="198"/>
        <v>0</v>
      </c>
      <c r="BE39" s="44"/>
      <c r="BF39" s="44">
        <f t="shared" si="199"/>
        <v>0</v>
      </c>
      <c r="BG39" s="44"/>
      <c r="BH39" s="44">
        <f t="shared" si="200"/>
        <v>0</v>
      </c>
      <c r="BI39" s="44"/>
      <c r="BJ39" s="44">
        <f t="shared" si="201"/>
        <v>0</v>
      </c>
      <c r="BK39" s="44"/>
      <c r="BL39" s="44">
        <f t="shared" si="202"/>
        <v>0</v>
      </c>
      <c r="BM39" s="44"/>
      <c r="BN39" s="44">
        <f t="shared" si="203"/>
        <v>0</v>
      </c>
      <c r="BO39" s="54"/>
      <c r="BP39" s="44">
        <f t="shared" si="204"/>
        <v>0</v>
      </c>
      <c r="BQ39" s="44">
        <v>0</v>
      </c>
      <c r="BR39" s="44">
        <f t="shared" si="205"/>
        <v>0</v>
      </c>
      <c r="BS39" s="44"/>
      <c r="BT39" s="44">
        <f t="shared" si="206"/>
        <v>0</v>
      </c>
      <c r="BU39" s="44"/>
      <c r="BV39" s="44">
        <f t="shared" si="207"/>
        <v>0</v>
      </c>
      <c r="BW39" s="44"/>
      <c r="BX39" s="44">
        <f t="shared" si="208"/>
        <v>0</v>
      </c>
      <c r="BY39" s="44"/>
      <c r="BZ39" s="44">
        <f t="shared" si="209"/>
        <v>0</v>
      </c>
      <c r="CA39" s="44"/>
      <c r="CB39" s="44">
        <f t="shared" si="210"/>
        <v>0</v>
      </c>
      <c r="CC39" s="44"/>
      <c r="CD39" s="44">
        <f t="shared" si="211"/>
        <v>0</v>
      </c>
      <c r="CE39" s="44"/>
      <c r="CF39" s="44">
        <f t="shared" si="212"/>
        <v>0</v>
      </c>
      <c r="CG39" s="44"/>
      <c r="CH39" s="44">
        <f t="shared" si="213"/>
        <v>0</v>
      </c>
      <c r="CI39" s="44"/>
      <c r="CJ39" s="44">
        <f t="shared" si="214"/>
        <v>0</v>
      </c>
      <c r="CK39" s="44"/>
      <c r="CL39" s="44">
        <f t="shared" si="215"/>
        <v>0</v>
      </c>
      <c r="CM39" s="44"/>
      <c r="CN39" s="44">
        <f t="shared" si="216"/>
        <v>0</v>
      </c>
      <c r="CO39" s="44"/>
      <c r="CP39" s="44">
        <f t="shared" si="217"/>
        <v>0</v>
      </c>
      <c r="CQ39" s="49"/>
      <c r="CR39" s="44">
        <f t="shared" si="218"/>
        <v>0</v>
      </c>
      <c r="CS39" s="44">
        <v>2</v>
      </c>
      <c r="CT39" s="44">
        <f t="shared" si="219"/>
        <v>382868.58108799998</v>
      </c>
      <c r="CU39" s="44"/>
      <c r="CV39" s="44">
        <f t="shared" si="220"/>
        <v>0</v>
      </c>
      <c r="CW39" s="44"/>
      <c r="CX39" s="44">
        <f t="shared" si="221"/>
        <v>0</v>
      </c>
      <c r="CY39" s="44"/>
      <c r="CZ39" s="44">
        <f t="shared" si="222"/>
        <v>0</v>
      </c>
      <c r="DA39" s="44">
        <v>5</v>
      </c>
      <c r="DB39" s="44">
        <f t="shared" si="223"/>
        <v>958946.21802000003</v>
      </c>
      <c r="DC39" s="44"/>
      <c r="DD39" s="44">
        <f t="shared" si="224"/>
        <v>0</v>
      </c>
      <c r="DE39" s="44"/>
      <c r="DF39" s="44">
        <f t="shared" si="225"/>
        <v>0</v>
      </c>
      <c r="DG39" s="44"/>
      <c r="DH39" s="44">
        <f t="shared" si="226"/>
        <v>0</v>
      </c>
      <c r="DI39" s="44">
        <v>5</v>
      </c>
      <c r="DJ39" s="44">
        <f t="shared" si="227"/>
        <v>1029369.0876</v>
      </c>
      <c r="DK39" s="44"/>
      <c r="DL39" s="44">
        <f t="shared" si="228"/>
        <v>0</v>
      </c>
      <c r="DM39" s="44"/>
      <c r="DN39" s="44">
        <f t="shared" si="173"/>
        <v>0</v>
      </c>
      <c r="DO39" s="44"/>
      <c r="DP39" s="44">
        <f t="shared" si="54"/>
        <v>0</v>
      </c>
      <c r="DQ39" s="44">
        <f t="shared" si="229"/>
        <v>68</v>
      </c>
      <c r="DR39" s="44">
        <f t="shared" si="229"/>
        <v>11091660.122143999</v>
      </c>
    </row>
    <row r="40" spans="1:122" ht="15.75" customHeight="1" x14ac:dyDescent="0.25">
      <c r="A40" s="51"/>
      <c r="B40" s="52">
        <v>25</v>
      </c>
      <c r="C40" s="38" t="s">
        <v>171</v>
      </c>
      <c r="D40" s="39">
        <f t="shared" si="56"/>
        <v>19063</v>
      </c>
      <c r="E40" s="40">
        <v>18530</v>
      </c>
      <c r="F40" s="40">
        <v>18715</v>
      </c>
      <c r="G40" s="53">
        <v>1.04</v>
      </c>
      <c r="H40" s="42">
        <v>1</v>
      </c>
      <c r="I40" s="42">
        <v>1</v>
      </c>
      <c r="J40" s="43"/>
      <c r="K40" s="39">
        <v>1.4</v>
      </c>
      <c r="L40" s="39">
        <v>1.68</v>
      </c>
      <c r="M40" s="39">
        <v>2.23</v>
      </c>
      <c r="N40" s="39">
        <v>2.57</v>
      </c>
      <c r="O40" s="44">
        <v>10</v>
      </c>
      <c r="P40" s="44">
        <f t="shared" si="178"/>
        <v>290665.7086666667</v>
      </c>
      <c r="Q40" s="44">
        <v>0</v>
      </c>
      <c r="R40" s="44">
        <f t="shared" si="179"/>
        <v>0</v>
      </c>
      <c r="S40" s="44">
        <v>0</v>
      </c>
      <c r="T40" s="44">
        <f t="shared" si="180"/>
        <v>0</v>
      </c>
      <c r="U40" s="44"/>
      <c r="V40" s="44">
        <f t="shared" si="181"/>
        <v>0</v>
      </c>
      <c r="W40" s="44">
        <v>0</v>
      </c>
      <c r="X40" s="44">
        <f t="shared" si="182"/>
        <v>0</v>
      </c>
      <c r="Y40" s="44">
        <v>2</v>
      </c>
      <c r="Z40" s="44">
        <f t="shared" si="183"/>
        <v>58133.14173333333</v>
      </c>
      <c r="AA40" s="44">
        <v>0</v>
      </c>
      <c r="AB40" s="44">
        <f t="shared" si="184"/>
        <v>0</v>
      </c>
      <c r="AC40" s="44">
        <v>0</v>
      </c>
      <c r="AD40" s="44">
        <f t="shared" si="185"/>
        <v>0</v>
      </c>
      <c r="AE40" s="44">
        <v>0</v>
      </c>
      <c r="AF40" s="44">
        <f t="shared" si="186"/>
        <v>0</v>
      </c>
      <c r="AG40" s="44">
        <v>50</v>
      </c>
      <c r="AH40" s="44">
        <f t="shared" si="187"/>
        <v>1453328.5433333337</v>
      </c>
      <c r="AI40" s="44">
        <v>0</v>
      </c>
      <c r="AJ40" s="44">
        <f t="shared" si="188"/>
        <v>0</v>
      </c>
      <c r="AK40" s="44"/>
      <c r="AL40" s="44">
        <f t="shared" si="189"/>
        <v>0</v>
      </c>
      <c r="AM40" s="47">
        <v>0</v>
      </c>
      <c r="AN40" s="44">
        <f t="shared" si="190"/>
        <v>0</v>
      </c>
      <c r="AO40" s="48">
        <v>11</v>
      </c>
      <c r="AP40" s="44">
        <f t="shared" si="191"/>
        <v>369573.13993599999</v>
      </c>
      <c r="AQ40" s="44">
        <v>0</v>
      </c>
      <c r="AR40" s="44">
        <f t="shared" si="192"/>
        <v>0</v>
      </c>
      <c r="AS40" s="44">
        <v>10</v>
      </c>
      <c r="AT40" s="44">
        <f t="shared" si="193"/>
        <v>335975.58176000003</v>
      </c>
      <c r="AU40" s="44">
        <v>0</v>
      </c>
      <c r="AV40" s="44">
        <f t="shared" si="194"/>
        <v>0</v>
      </c>
      <c r="AW40" s="44"/>
      <c r="AX40" s="44">
        <f t="shared" si="195"/>
        <v>0</v>
      </c>
      <c r="AY40" s="44"/>
      <c r="AZ40" s="44">
        <f t="shared" si="196"/>
        <v>0</v>
      </c>
      <c r="BA40" s="44">
        <v>1</v>
      </c>
      <c r="BB40" s="44">
        <f t="shared" si="197"/>
        <v>32680.225759999998</v>
      </c>
      <c r="BC40" s="44">
        <v>0</v>
      </c>
      <c r="BD40" s="44">
        <f t="shared" si="198"/>
        <v>0</v>
      </c>
      <c r="BE40" s="44">
        <v>0</v>
      </c>
      <c r="BF40" s="44">
        <f t="shared" si="199"/>
        <v>0</v>
      </c>
      <c r="BG40" s="44">
        <v>0</v>
      </c>
      <c r="BH40" s="44">
        <f t="shared" si="200"/>
        <v>0</v>
      </c>
      <c r="BI40" s="44">
        <v>0</v>
      </c>
      <c r="BJ40" s="44">
        <f t="shared" si="201"/>
        <v>0</v>
      </c>
      <c r="BK40" s="44"/>
      <c r="BL40" s="44">
        <f t="shared" si="202"/>
        <v>0</v>
      </c>
      <c r="BM40" s="44"/>
      <c r="BN40" s="44">
        <f t="shared" si="203"/>
        <v>0</v>
      </c>
      <c r="BO40" s="54"/>
      <c r="BP40" s="44">
        <f t="shared" si="204"/>
        <v>0</v>
      </c>
      <c r="BQ40" s="44">
        <v>10</v>
      </c>
      <c r="BR40" s="44">
        <f t="shared" si="205"/>
        <v>371142.26239999995</v>
      </c>
      <c r="BS40" s="44"/>
      <c r="BT40" s="44">
        <f t="shared" si="206"/>
        <v>0</v>
      </c>
      <c r="BU40" s="44">
        <v>0</v>
      </c>
      <c r="BV40" s="44">
        <f t="shared" si="207"/>
        <v>0</v>
      </c>
      <c r="BW40" s="44">
        <v>0</v>
      </c>
      <c r="BX40" s="44">
        <f t="shared" si="208"/>
        <v>0</v>
      </c>
      <c r="BY40" s="44"/>
      <c r="BZ40" s="44">
        <f t="shared" si="209"/>
        <v>0</v>
      </c>
      <c r="CA40" s="44">
        <v>0</v>
      </c>
      <c r="CB40" s="44">
        <f t="shared" si="210"/>
        <v>0</v>
      </c>
      <c r="CC40" s="44">
        <v>0</v>
      </c>
      <c r="CD40" s="44">
        <f t="shared" si="211"/>
        <v>0</v>
      </c>
      <c r="CE40" s="44">
        <v>0</v>
      </c>
      <c r="CF40" s="44">
        <f t="shared" si="212"/>
        <v>0</v>
      </c>
      <c r="CG40" s="44"/>
      <c r="CH40" s="44">
        <f t="shared" si="213"/>
        <v>0</v>
      </c>
      <c r="CI40" s="44"/>
      <c r="CJ40" s="44">
        <f t="shared" si="214"/>
        <v>0</v>
      </c>
      <c r="CK40" s="44"/>
      <c r="CL40" s="44">
        <f t="shared" si="215"/>
        <v>0</v>
      </c>
      <c r="CM40" s="44">
        <v>6</v>
      </c>
      <c r="CN40" s="44">
        <f t="shared" si="216"/>
        <v>199836.73819200002</v>
      </c>
      <c r="CO40" s="44">
        <v>7</v>
      </c>
      <c r="CP40" s="44">
        <f t="shared" si="217"/>
        <v>268024.61431199999</v>
      </c>
      <c r="CQ40" s="49"/>
      <c r="CR40" s="44">
        <f t="shared" si="218"/>
        <v>0</v>
      </c>
      <c r="CS40" s="44"/>
      <c r="CT40" s="44">
        <f t="shared" si="219"/>
        <v>0</v>
      </c>
      <c r="CU40" s="44">
        <v>3</v>
      </c>
      <c r="CV40" s="44">
        <f t="shared" si="220"/>
        <v>97589.598288000008</v>
      </c>
      <c r="CW40" s="44">
        <v>1</v>
      </c>
      <c r="CX40" s="44">
        <f t="shared" si="221"/>
        <v>37492.634087999999</v>
      </c>
      <c r="CY40" s="44"/>
      <c r="CZ40" s="44">
        <f t="shared" si="222"/>
        <v>0</v>
      </c>
      <c r="DA40" s="44">
        <v>5</v>
      </c>
      <c r="DB40" s="44">
        <f t="shared" si="223"/>
        <v>187463.17044000002</v>
      </c>
      <c r="DC40" s="44">
        <v>9</v>
      </c>
      <c r="DD40" s="44">
        <f t="shared" si="224"/>
        <v>278356.69679999992</v>
      </c>
      <c r="DE40" s="44"/>
      <c r="DF40" s="44">
        <f t="shared" si="225"/>
        <v>0</v>
      </c>
      <c r="DG40" s="44"/>
      <c r="DH40" s="44">
        <f t="shared" si="226"/>
        <v>0</v>
      </c>
      <c r="DI40" s="44"/>
      <c r="DJ40" s="44">
        <f t="shared" si="227"/>
        <v>0</v>
      </c>
      <c r="DK40" s="44"/>
      <c r="DL40" s="44">
        <f t="shared" si="228"/>
        <v>0</v>
      </c>
      <c r="DM40" s="44">
        <v>1</v>
      </c>
      <c r="DN40" s="44">
        <f t="shared" si="173"/>
        <v>59535.807023333327</v>
      </c>
      <c r="DO40" s="44"/>
      <c r="DP40" s="44">
        <f t="shared" si="54"/>
        <v>0</v>
      </c>
      <c r="DQ40" s="44">
        <f t="shared" si="229"/>
        <v>126</v>
      </c>
      <c r="DR40" s="44">
        <f t="shared" si="229"/>
        <v>4039797.862732667</v>
      </c>
    </row>
    <row r="41" spans="1:122" ht="33.75" customHeight="1" x14ac:dyDescent="0.25">
      <c r="A41" s="51"/>
      <c r="B41" s="52">
        <v>26</v>
      </c>
      <c r="C41" s="38" t="s">
        <v>172</v>
      </c>
      <c r="D41" s="39">
        <f t="shared" si="56"/>
        <v>19063</v>
      </c>
      <c r="E41" s="40">
        <v>18530</v>
      </c>
      <c r="F41" s="40">
        <v>18715</v>
      </c>
      <c r="G41" s="53">
        <v>1.0900000000000001</v>
      </c>
      <c r="H41" s="42">
        <v>1</v>
      </c>
      <c r="I41" s="42">
        <v>1</v>
      </c>
      <c r="J41" s="43"/>
      <c r="K41" s="39">
        <v>1.4</v>
      </c>
      <c r="L41" s="39">
        <v>1.68</v>
      </c>
      <c r="M41" s="39">
        <v>2.23</v>
      </c>
      <c r="N41" s="39">
        <v>2.57</v>
      </c>
      <c r="O41" s="44">
        <v>1</v>
      </c>
      <c r="P41" s="44">
        <f t="shared" si="178"/>
        <v>30464.002158333336</v>
      </c>
      <c r="Q41" s="44">
        <v>0</v>
      </c>
      <c r="R41" s="44">
        <f t="shared" si="179"/>
        <v>0</v>
      </c>
      <c r="S41" s="44">
        <v>0</v>
      </c>
      <c r="T41" s="44">
        <f t="shared" si="180"/>
        <v>0</v>
      </c>
      <c r="U41" s="44"/>
      <c r="V41" s="44">
        <f t="shared" si="181"/>
        <v>0</v>
      </c>
      <c r="W41" s="44"/>
      <c r="X41" s="44">
        <f t="shared" si="182"/>
        <v>0</v>
      </c>
      <c r="Y41" s="44">
        <v>2</v>
      </c>
      <c r="Z41" s="44">
        <f t="shared" si="183"/>
        <v>60928.004316666673</v>
      </c>
      <c r="AA41" s="44">
        <v>0</v>
      </c>
      <c r="AB41" s="44">
        <f t="shared" si="184"/>
        <v>0</v>
      </c>
      <c r="AC41" s="44">
        <v>0</v>
      </c>
      <c r="AD41" s="44">
        <f t="shared" si="185"/>
        <v>0</v>
      </c>
      <c r="AE41" s="44">
        <v>0</v>
      </c>
      <c r="AF41" s="44">
        <f t="shared" si="186"/>
        <v>0</v>
      </c>
      <c r="AG41" s="44"/>
      <c r="AH41" s="44">
        <f t="shared" si="187"/>
        <v>0</v>
      </c>
      <c r="AI41" s="44">
        <v>0</v>
      </c>
      <c r="AJ41" s="44">
        <f t="shared" si="188"/>
        <v>0</v>
      </c>
      <c r="AK41" s="44"/>
      <c r="AL41" s="44">
        <f t="shared" si="189"/>
        <v>0</v>
      </c>
      <c r="AM41" s="47">
        <v>0</v>
      </c>
      <c r="AN41" s="44">
        <f t="shared" si="190"/>
        <v>0</v>
      </c>
      <c r="AO41" s="48">
        <v>1</v>
      </c>
      <c r="AP41" s="44">
        <f t="shared" si="191"/>
        <v>35212.825396</v>
      </c>
      <c r="AQ41" s="44">
        <v>0</v>
      </c>
      <c r="AR41" s="44">
        <f t="shared" si="192"/>
        <v>0</v>
      </c>
      <c r="AS41" s="44">
        <v>5</v>
      </c>
      <c r="AT41" s="44">
        <f t="shared" si="193"/>
        <v>176064.12698000003</v>
      </c>
      <c r="AU41" s="44">
        <v>0</v>
      </c>
      <c r="AV41" s="44">
        <f t="shared" si="194"/>
        <v>0</v>
      </c>
      <c r="AW41" s="44"/>
      <c r="AX41" s="44">
        <f t="shared" si="195"/>
        <v>0</v>
      </c>
      <c r="AY41" s="44"/>
      <c r="AZ41" s="44">
        <f t="shared" si="196"/>
        <v>0</v>
      </c>
      <c r="BA41" s="44">
        <v>0</v>
      </c>
      <c r="BB41" s="44">
        <f t="shared" si="197"/>
        <v>0</v>
      </c>
      <c r="BC41" s="44">
        <v>0</v>
      </c>
      <c r="BD41" s="44">
        <f t="shared" si="198"/>
        <v>0</v>
      </c>
      <c r="BE41" s="44">
        <v>0</v>
      </c>
      <c r="BF41" s="44">
        <f t="shared" si="199"/>
        <v>0</v>
      </c>
      <c r="BG41" s="44">
        <v>0</v>
      </c>
      <c r="BH41" s="44">
        <f t="shared" si="200"/>
        <v>0</v>
      </c>
      <c r="BI41" s="44">
        <v>0</v>
      </c>
      <c r="BJ41" s="44">
        <f t="shared" si="201"/>
        <v>0</v>
      </c>
      <c r="BK41" s="44">
        <v>0</v>
      </c>
      <c r="BL41" s="44">
        <f t="shared" si="202"/>
        <v>0</v>
      </c>
      <c r="BM41" s="44">
        <v>1</v>
      </c>
      <c r="BN41" s="44">
        <f t="shared" si="203"/>
        <v>29344.021163333331</v>
      </c>
      <c r="BO41" s="54"/>
      <c r="BP41" s="44">
        <f t="shared" si="204"/>
        <v>0</v>
      </c>
      <c r="BQ41" s="44">
        <v>5</v>
      </c>
      <c r="BR41" s="44">
        <f t="shared" si="205"/>
        <v>194492.82019999999</v>
      </c>
      <c r="BS41" s="44">
        <v>0</v>
      </c>
      <c r="BT41" s="44">
        <f t="shared" si="206"/>
        <v>0</v>
      </c>
      <c r="BU41" s="44">
        <v>0</v>
      </c>
      <c r="BV41" s="44">
        <f t="shared" si="207"/>
        <v>0</v>
      </c>
      <c r="BW41" s="44">
        <v>0</v>
      </c>
      <c r="BX41" s="44">
        <f t="shared" si="208"/>
        <v>0</v>
      </c>
      <c r="BY41" s="44"/>
      <c r="BZ41" s="44">
        <f t="shared" si="209"/>
        <v>0</v>
      </c>
      <c r="CA41" s="44">
        <v>0</v>
      </c>
      <c r="CB41" s="44">
        <f t="shared" si="210"/>
        <v>0</v>
      </c>
      <c r="CC41" s="44">
        <v>0</v>
      </c>
      <c r="CD41" s="44">
        <f t="shared" si="211"/>
        <v>0</v>
      </c>
      <c r="CE41" s="44">
        <v>0</v>
      </c>
      <c r="CF41" s="44">
        <f t="shared" si="212"/>
        <v>0</v>
      </c>
      <c r="CG41" s="44"/>
      <c r="CH41" s="44">
        <f t="shared" si="213"/>
        <v>0</v>
      </c>
      <c r="CI41" s="44"/>
      <c r="CJ41" s="44">
        <f t="shared" si="214"/>
        <v>0</v>
      </c>
      <c r="CK41" s="44"/>
      <c r="CL41" s="44">
        <f t="shared" si="215"/>
        <v>0</v>
      </c>
      <c r="CM41" s="44">
        <v>3</v>
      </c>
      <c r="CN41" s="44">
        <f t="shared" si="216"/>
        <v>104722.13684100001</v>
      </c>
      <c r="CO41" s="44"/>
      <c r="CP41" s="44">
        <f t="shared" si="217"/>
        <v>0</v>
      </c>
      <c r="CQ41" s="49"/>
      <c r="CR41" s="44">
        <f t="shared" si="218"/>
        <v>0</v>
      </c>
      <c r="CS41" s="44"/>
      <c r="CT41" s="44">
        <f t="shared" si="219"/>
        <v>0</v>
      </c>
      <c r="CU41" s="44"/>
      <c r="CV41" s="44">
        <f t="shared" si="220"/>
        <v>0</v>
      </c>
      <c r="CW41" s="44">
        <v>1</v>
      </c>
      <c r="CX41" s="44">
        <f t="shared" si="221"/>
        <v>39295.164572999995</v>
      </c>
      <c r="CY41" s="44"/>
      <c r="CZ41" s="44">
        <f t="shared" si="222"/>
        <v>0</v>
      </c>
      <c r="DA41" s="44"/>
      <c r="DB41" s="44">
        <f t="shared" si="223"/>
        <v>0</v>
      </c>
      <c r="DC41" s="44"/>
      <c r="DD41" s="44">
        <f t="shared" si="224"/>
        <v>0</v>
      </c>
      <c r="DE41" s="44"/>
      <c r="DF41" s="44">
        <f t="shared" si="225"/>
        <v>0</v>
      </c>
      <c r="DG41" s="44"/>
      <c r="DH41" s="44">
        <f t="shared" si="226"/>
        <v>0</v>
      </c>
      <c r="DI41" s="44"/>
      <c r="DJ41" s="44">
        <f t="shared" si="227"/>
        <v>0</v>
      </c>
      <c r="DK41" s="44"/>
      <c r="DL41" s="44">
        <f t="shared" si="228"/>
        <v>0</v>
      </c>
      <c r="DM41" s="44"/>
      <c r="DN41" s="44">
        <f t="shared" si="173"/>
        <v>0</v>
      </c>
      <c r="DO41" s="44"/>
      <c r="DP41" s="44">
        <f t="shared" si="54"/>
        <v>0</v>
      </c>
      <c r="DQ41" s="44">
        <f t="shared" si="229"/>
        <v>19</v>
      </c>
      <c r="DR41" s="44">
        <f t="shared" si="229"/>
        <v>670523.10162833345</v>
      </c>
    </row>
    <row r="42" spans="1:122" ht="15.75" customHeight="1" x14ac:dyDescent="0.25">
      <c r="A42" s="100">
        <v>6</v>
      </c>
      <c r="B42" s="114"/>
      <c r="C42" s="102" t="s">
        <v>173</v>
      </c>
      <c r="D42" s="109">
        <f t="shared" si="56"/>
        <v>19063</v>
      </c>
      <c r="E42" s="110">
        <v>18530</v>
      </c>
      <c r="F42" s="110">
        <v>18715</v>
      </c>
      <c r="G42" s="107">
        <v>0.8</v>
      </c>
      <c r="H42" s="111">
        <v>1</v>
      </c>
      <c r="I42" s="111">
        <v>1</v>
      </c>
      <c r="J42" s="112"/>
      <c r="K42" s="109">
        <v>1.4</v>
      </c>
      <c r="L42" s="109">
        <v>1.68</v>
      </c>
      <c r="M42" s="109">
        <v>2.23</v>
      </c>
      <c r="N42" s="109">
        <v>2.57</v>
      </c>
      <c r="O42" s="108">
        <f t="shared" ref="O42:BZ42" si="230">SUM(O43:O45)</f>
        <v>46</v>
      </c>
      <c r="P42" s="108">
        <f t="shared" si="230"/>
        <v>872160.78494999988</v>
      </c>
      <c r="Q42" s="108">
        <f t="shared" si="230"/>
        <v>22</v>
      </c>
      <c r="R42" s="108">
        <f t="shared" si="230"/>
        <v>430261.96289999998</v>
      </c>
      <c r="S42" s="108">
        <v>0</v>
      </c>
      <c r="T42" s="108">
        <f t="shared" ref="T42:AF42" si="231">SUM(T43:T45)</f>
        <v>0</v>
      </c>
      <c r="U42" s="108">
        <f t="shared" si="231"/>
        <v>1517</v>
      </c>
      <c r="V42" s="108">
        <f t="shared" si="231"/>
        <v>49890449.039024994</v>
      </c>
      <c r="W42" s="108">
        <f t="shared" si="231"/>
        <v>0</v>
      </c>
      <c r="X42" s="108">
        <f t="shared" si="231"/>
        <v>0</v>
      </c>
      <c r="Y42" s="108">
        <f t="shared" si="231"/>
        <v>50</v>
      </c>
      <c r="Z42" s="108">
        <f t="shared" si="231"/>
        <v>705627.04484999995</v>
      </c>
      <c r="AA42" s="108">
        <f t="shared" si="231"/>
        <v>0</v>
      </c>
      <c r="AB42" s="108">
        <f t="shared" si="231"/>
        <v>0</v>
      </c>
      <c r="AC42" s="108">
        <f t="shared" si="231"/>
        <v>0</v>
      </c>
      <c r="AD42" s="108">
        <f t="shared" si="231"/>
        <v>0</v>
      </c>
      <c r="AE42" s="108">
        <f t="shared" si="231"/>
        <v>0</v>
      </c>
      <c r="AF42" s="108">
        <f t="shared" si="231"/>
        <v>0</v>
      </c>
      <c r="AG42" s="108">
        <f t="shared" si="230"/>
        <v>64</v>
      </c>
      <c r="AH42" s="108">
        <f t="shared" si="230"/>
        <v>949181.1063000001</v>
      </c>
      <c r="AI42" s="108">
        <f t="shared" si="230"/>
        <v>0</v>
      </c>
      <c r="AJ42" s="108">
        <f t="shared" si="230"/>
        <v>0</v>
      </c>
      <c r="AK42" s="108">
        <f t="shared" si="230"/>
        <v>0</v>
      </c>
      <c r="AL42" s="108">
        <f t="shared" si="230"/>
        <v>0</v>
      </c>
      <c r="AM42" s="108">
        <f t="shared" si="230"/>
        <v>6</v>
      </c>
      <c r="AN42" s="108">
        <f t="shared" si="230"/>
        <v>116603.57414999999</v>
      </c>
      <c r="AO42" s="108">
        <f t="shared" si="230"/>
        <v>119</v>
      </c>
      <c r="AP42" s="108">
        <f t="shared" si="230"/>
        <v>2582505.8448000001</v>
      </c>
      <c r="AQ42" s="108">
        <f t="shared" si="230"/>
        <v>6</v>
      </c>
      <c r="AR42" s="108">
        <f t="shared" si="230"/>
        <v>68215.391999999993</v>
      </c>
      <c r="AS42" s="108">
        <f t="shared" si="230"/>
        <v>6</v>
      </c>
      <c r="AT42" s="108">
        <f t="shared" si="230"/>
        <v>141168.49286400003</v>
      </c>
      <c r="AU42" s="108">
        <f t="shared" si="230"/>
        <v>0</v>
      </c>
      <c r="AV42" s="108">
        <f t="shared" si="230"/>
        <v>0</v>
      </c>
      <c r="AW42" s="108">
        <f t="shared" si="230"/>
        <v>0</v>
      </c>
      <c r="AX42" s="108">
        <f t="shared" si="230"/>
        <v>0</v>
      </c>
      <c r="AY42" s="108">
        <f t="shared" si="230"/>
        <v>0</v>
      </c>
      <c r="AZ42" s="108">
        <f t="shared" si="230"/>
        <v>0</v>
      </c>
      <c r="BA42" s="108">
        <f t="shared" si="230"/>
        <v>13</v>
      </c>
      <c r="BB42" s="108">
        <f t="shared" si="230"/>
        <v>281277.2928</v>
      </c>
      <c r="BC42" s="108">
        <f t="shared" si="230"/>
        <v>0</v>
      </c>
      <c r="BD42" s="108">
        <f t="shared" si="230"/>
        <v>0</v>
      </c>
      <c r="BE42" s="108">
        <f t="shared" si="230"/>
        <v>0</v>
      </c>
      <c r="BF42" s="108">
        <f t="shared" si="230"/>
        <v>0</v>
      </c>
      <c r="BG42" s="108">
        <v>0</v>
      </c>
      <c r="BH42" s="108">
        <f t="shared" ref="BH42:BI42" si="232">SUM(BH43:BH45)</f>
        <v>0</v>
      </c>
      <c r="BI42" s="108">
        <f t="shared" si="232"/>
        <v>0</v>
      </c>
      <c r="BJ42" s="108">
        <f t="shared" si="230"/>
        <v>0</v>
      </c>
      <c r="BK42" s="108">
        <f t="shared" si="230"/>
        <v>161</v>
      </c>
      <c r="BL42" s="108">
        <f t="shared" si="230"/>
        <v>2191616.6827449999</v>
      </c>
      <c r="BM42" s="108">
        <f t="shared" si="230"/>
        <v>248</v>
      </c>
      <c r="BN42" s="108">
        <f t="shared" si="230"/>
        <v>4365983.9288799996</v>
      </c>
      <c r="BO42" s="108">
        <f t="shared" si="230"/>
        <v>10</v>
      </c>
      <c r="BP42" s="108">
        <f t="shared" si="230"/>
        <v>224813.70940000002</v>
      </c>
      <c r="BQ42" s="108">
        <f t="shared" si="230"/>
        <v>150</v>
      </c>
      <c r="BR42" s="108">
        <f t="shared" si="230"/>
        <v>2567757.53388</v>
      </c>
      <c r="BS42" s="108">
        <f t="shared" si="230"/>
        <v>154</v>
      </c>
      <c r="BT42" s="108">
        <f t="shared" si="230"/>
        <v>1801675.7239833332</v>
      </c>
      <c r="BU42" s="108">
        <f t="shared" si="230"/>
        <v>2</v>
      </c>
      <c r="BV42" s="108">
        <f t="shared" si="230"/>
        <v>34901.546726666667</v>
      </c>
      <c r="BW42" s="108">
        <f t="shared" si="230"/>
        <v>2</v>
      </c>
      <c r="BX42" s="108">
        <f t="shared" si="230"/>
        <v>44962.741879999994</v>
      </c>
      <c r="BY42" s="108">
        <f t="shared" si="230"/>
        <v>0</v>
      </c>
      <c r="BZ42" s="108">
        <f t="shared" si="230"/>
        <v>0</v>
      </c>
      <c r="CA42" s="108">
        <f t="shared" ref="CA42:DR42" si="233">SUM(CA43:CA45)</f>
        <v>137</v>
      </c>
      <c r="CB42" s="108">
        <f t="shared" si="233"/>
        <v>2814641.072949999</v>
      </c>
      <c r="CC42" s="108">
        <f t="shared" si="233"/>
        <v>1</v>
      </c>
      <c r="CD42" s="108">
        <f t="shared" si="233"/>
        <v>22481.370939999997</v>
      </c>
      <c r="CE42" s="108">
        <f t="shared" si="233"/>
        <v>0</v>
      </c>
      <c r="CF42" s="108">
        <f t="shared" si="233"/>
        <v>0</v>
      </c>
      <c r="CG42" s="108">
        <f t="shared" si="233"/>
        <v>0</v>
      </c>
      <c r="CH42" s="108">
        <f t="shared" si="233"/>
        <v>0</v>
      </c>
      <c r="CI42" s="108">
        <f t="shared" si="233"/>
        <v>132</v>
      </c>
      <c r="CJ42" s="108">
        <f t="shared" si="233"/>
        <v>1864799.3489766666</v>
      </c>
      <c r="CK42" s="108">
        <f t="shared" si="233"/>
        <v>22</v>
      </c>
      <c r="CL42" s="108">
        <f t="shared" si="233"/>
        <v>433364.12542499992</v>
      </c>
      <c r="CM42" s="108">
        <f t="shared" si="233"/>
        <v>29</v>
      </c>
      <c r="CN42" s="108">
        <f t="shared" si="233"/>
        <v>546845.38461000007</v>
      </c>
      <c r="CO42" s="108">
        <f t="shared" si="233"/>
        <v>29</v>
      </c>
      <c r="CP42" s="108">
        <f t="shared" si="233"/>
        <v>593226.47692000004</v>
      </c>
      <c r="CQ42" s="113">
        <f t="shared" si="233"/>
        <v>15</v>
      </c>
      <c r="CR42" s="108">
        <f t="shared" si="233"/>
        <v>335380.3922</v>
      </c>
      <c r="CS42" s="108">
        <f t="shared" si="233"/>
        <v>44</v>
      </c>
      <c r="CT42" s="108">
        <f t="shared" si="233"/>
        <v>1043118.4662639999</v>
      </c>
      <c r="CU42" s="108">
        <f t="shared" si="233"/>
        <v>25</v>
      </c>
      <c r="CV42" s="108">
        <f t="shared" si="233"/>
        <v>336737.05710399995</v>
      </c>
      <c r="CW42" s="108">
        <f t="shared" si="233"/>
        <v>62</v>
      </c>
      <c r="CX42" s="108">
        <f t="shared" si="233"/>
        <v>1749340.8602459999</v>
      </c>
      <c r="CY42" s="108">
        <f t="shared" si="233"/>
        <v>13</v>
      </c>
      <c r="CZ42" s="108">
        <f t="shared" si="233"/>
        <v>350885.73043999996</v>
      </c>
      <c r="DA42" s="108">
        <f t="shared" si="233"/>
        <v>64</v>
      </c>
      <c r="DB42" s="108">
        <f t="shared" si="233"/>
        <v>1050007.2367539997</v>
      </c>
      <c r="DC42" s="108">
        <f t="shared" si="233"/>
        <v>80</v>
      </c>
      <c r="DD42" s="108">
        <f t="shared" si="233"/>
        <v>2893281.9719999996</v>
      </c>
      <c r="DE42" s="108">
        <f t="shared" si="233"/>
        <v>24</v>
      </c>
      <c r="DF42" s="108">
        <f t="shared" si="233"/>
        <v>368962.36659333331</v>
      </c>
      <c r="DG42" s="108">
        <f t="shared" si="233"/>
        <v>17</v>
      </c>
      <c r="DH42" s="108">
        <f t="shared" si="233"/>
        <v>383373.32529999997</v>
      </c>
      <c r="DI42" s="108">
        <f t="shared" si="233"/>
        <v>10</v>
      </c>
      <c r="DJ42" s="108">
        <f t="shared" si="233"/>
        <v>215670.14588</v>
      </c>
      <c r="DK42" s="108">
        <f t="shared" si="233"/>
        <v>6</v>
      </c>
      <c r="DL42" s="108">
        <f t="shared" si="233"/>
        <v>260808.93547083333</v>
      </c>
      <c r="DM42" s="108">
        <f t="shared" si="233"/>
        <v>34</v>
      </c>
      <c r="DN42" s="108">
        <f t="shared" si="233"/>
        <v>1559245.567803333</v>
      </c>
      <c r="DO42" s="108">
        <f t="shared" si="233"/>
        <v>0</v>
      </c>
      <c r="DP42" s="108">
        <f t="shared" si="233"/>
        <v>0</v>
      </c>
      <c r="DQ42" s="108">
        <f t="shared" si="233"/>
        <v>3320</v>
      </c>
      <c r="DR42" s="108">
        <f t="shared" si="233"/>
        <v>84091332.238011152</v>
      </c>
    </row>
    <row r="43" spans="1:122" x14ac:dyDescent="0.25">
      <c r="A43" s="51"/>
      <c r="B43" s="52">
        <v>27</v>
      </c>
      <c r="C43" s="38" t="s">
        <v>174</v>
      </c>
      <c r="D43" s="39">
        <f t="shared" si="56"/>
        <v>19063</v>
      </c>
      <c r="E43" s="40">
        <v>18530</v>
      </c>
      <c r="F43" s="40">
        <v>18715</v>
      </c>
      <c r="G43" s="53">
        <v>1.72</v>
      </c>
      <c r="H43" s="42">
        <v>1</v>
      </c>
      <c r="I43" s="90">
        <v>1</v>
      </c>
      <c r="J43" s="90"/>
      <c r="K43" s="39">
        <v>1.4</v>
      </c>
      <c r="L43" s="39">
        <v>1.68</v>
      </c>
      <c r="M43" s="39">
        <v>2.23</v>
      </c>
      <c r="N43" s="39">
        <v>2.57</v>
      </c>
      <c r="O43" s="44">
        <v>4</v>
      </c>
      <c r="P43" s="44">
        <f>(O43/12*5*$D43*$G43*$H43*$K43*P$8)+(O43/12*4*$E43*$G43*$I43*$K43)+(O43/12*3*$F43*$G43*$I43*$K43)</f>
        <v>181830.6084</v>
      </c>
      <c r="Q43" s="44">
        <v>0</v>
      </c>
      <c r="R43" s="44">
        <f>(Q43/12*5*$D43*$G43*$H43*$K43*R$8)+(Q43/12*4*$E43*$G43*$I43*$K43)+(Q43/12*3*$F43*$G43*$I43*$K43)</f>
        <v>0</v>
      </c>
      <c r="S43" s="44">
        <v>0</v>
      </c>
      <c r="T43" s="44">
        <f>(S43/12*5*$D43*$G43*$H43*$K43*T$8)+(S43/12*4*$E43*$G43*$I43*$K43)+(S43/12*3*$F43*$G43*$I43*$K43)</f>
        <v>0</v>
      </c>
      <c r="U43" s="44">
        <v>882</v>
      </c>
      <c r="V43" s="44">
        <f>(U43/12*5*$D43*$G43*$H43*$K43*V$8)+(U43/12*4*$E43*$G43*$I43*$K43)+(U43/12*3*$F43*$G43*$I43*$K43)</f>
        <v>39840604.983899996</v>
      </c>
      <c r="W43" s="44">
        <v>0</v>
      </c>
      <c r="X43" s="44">
        <f>(W43/12*5*$D43*$G43*$H43*$K43*X$8)+(W43/12*4*$E43*$G43*$I43*$K43)+(W43/12*3*$F43*$G43*$I43*$K43)</f>
        <v>0</v>
      </c>
      <c r="Y43" s="44"/>
      <c r="Z43" s="44">
        <f>(Y43/12*5*$D43*$G43*$H43*$K43*Z$8)+(Y43/12*4*$E43*$G43*$I43*$K43)+(Y43/12*3*$F43*$G43*$I43*$K43)</f>
        <v>0</v>
      </c>
      <c r="AA43" s="44">
        <v>0</v>
      </c>
      <c r="AB43" s="44">
        <f>(AA43/12*5*$D43*$G43*$H43*$K43*AB$8)+(AA43/12*4*$E43*$G43*$I43*$K43)+(AA43/12*3*$F43*$G43*$I43*$K43)</f>
        <v>0</v>
      </c>
      <c r="AC43" s="44">
        <v>0</v>
      </c>
      <c r="AD43" s="44">
        <f>(AC43/12*5*$D43*$G43*$H43*$K43*AD$8)+(AC43/12*4*$E43*$G43*$I43*$K43)+(AC43/12*3*$F43*$G43*$I43*$K43)</f>
        <v>0</v>
      </c>
      <c r="AE43" s="44">
        <v>0</v>
      </c>
      <c r="AF43" s="44">
        <f>(AE43/12*5*$D43*$G43*$H43*$K43*AF$8)+(AE43/12*4*$E43*$G43*$I43*$K43)+(AE43/12*3*$F43*$G43*$I43*$K43)</f>
        <v>0</v>
      </c>
      <c r="AG43" s="44"/>
      <c r="AH43" s="44">
        <f>(AG43/12*5*$D43*$G43*$H43*$K43*AH$8)+(AG43/12*4*$E43*$G43*$I43*$K43)+(AG43/12*3*$F43*$G43*$I43*$K43)</f>
        <v>0</v>
      </c>
      <c r="AI43" s="44">
        <v>0</v>
      </c>
      <c r="AJ43" s="44">
        <f>(AI43/12*5*$D43*$G43*$H43*$K43*AJ$8)+(AI43/12*4*$E43*$G43*$I43*$K43)+(AI43/12*3*$F43*$G43*$I43*$K43)</f>
        <v>0</v>
      </c>
      <c r="AK43" s="44">
        <v>0</v>
      </c>
      <c r="AL43" s="44">
        <f>(AK43/12*5*$D43*$G43*$H43*$K43*AL$8)+(AK43/12*4*$E43*$G43*$I43*$K43)+(AK43/12*3*$F43*$G43*$I43*$K43)</f>
        <v>0</v>
      </c>
      <c r="AM43" s="47">
        <v>0</v>
      </c>
      <c r="AN43" s="44">
        <f>(AM43/12*5*$D43*$G43*$H43*$K43*AN$8)+(AM43/12*4*$E43*$G43*$I43*$K43)+(AM43/12*3*$F43*$G43*$I43*$K43)</f>
        <v>0</v>
      </c>
      <c r="AO43" s="48">
        <v>2</v>
      </c>
      <c r="AP43" s="44">
        <f>(AO43/12*5*$D43*$G43*$H43*$L43*AP$8)+(AO43/12*4*$E43*$G43*$I43*$L43)+(AO43/12*3*$F43*$G43*$I43*$L43)</f>
        <v>109373.78726399998</v>
      </c>
      <c r="AQ43" s="44"/>
      <c r="AR43" s="44">
        <f>(AQ43/12*5*$D43*$G43*$H43*$L43*AR$8)+(AQ43/12*4*$E43*$G43*$I43*$L43)+(AQ43/12*3*$F43*$G43*$I43*$L43)</f>
        <v>0</v>
      </c>
      <c r="AS43" s="44"/>
      <c r="AT43" s="44">
        <f>(AS43/12*5*$D43*$G43*$H43*$L43*AT$8)+(AS43/12*4*$E43*$G43*$I43*$L43)+(AS43/12*3*$F43*$G43*$I43*$L43)</f>
        <v>0</v>
      </c>
      <c r="AU43" s="44">
        <v>0</v>
      </c>
      <c r="AV43" s="44">
        <f>(AU43/12*5*$D43*$G43*$H43*$L43*AV$8)+(AU43/12*4*$E43*$G43*$I43*$L43)+(AU43/12*3*$F43*$G43*$I43*$L43)</f>
        <v>0</v>
      </c>
      <c r="AW43" s="44"/>
      <c r="AX43" s="44">
        <f>(AW43/12*5*$D43*$G43*$H43*$K43*AX$8)+(AW43/12*4*$E43*$G43*$I43*$K43)+(AW43/12*3*$F43*$G43*$I43*$K43)</f>
        <v>0</v>
      </c>
      <c r="AY43" s="44"/>
      <c r="AZ43" s="44">
        <f>(AY43/12*5*$D43*$G43*$H43*$K43*AZ$8)+(AY43/12*4*$E43*$G43*$I43*$K43)+(AY43/12*3*$F43*$G43*$I43*$K43)</f>
        <v>0</v>
      </c>
      <c r="BA43" s="44">
        <v>2</v>
      </c>
      <c r="BB43" s="44">
        <f>(BA43/12*5*$D43*$G43*$H43*$L43*BB$8)+(BA43/12*4*$E43*$G43*$I43*$L43)+(BA43/12*3*$F43*$G43*$I43*$L43)</f>
        <v>108409.80948</v>
      </c>
      <c r="BC43" s="44">
        <v>0</v>
      </c>
      <c r="BD43" s="44">
        <f>(BC43/12*5*$D43*$G43*$H43*$K43*BD$8)+(BC43/12*4*$E43*$G43*$I43*$K43)+(BC43/12*3*$F43*$G43*$I43*$K43)</f>
        <v>0</v>
      </c>
      <c r="BE43" s="44">
        <v>0</v>
      </c>
      <c r="BF43" s="44">
        <f>(BE43/12*5*$D43*$G43*$H43*$K43*BF$8)+(BE43/12*4*$E43*$G43*$I43*$K43)+(BE43/12*3*$F43*$G43*$I43*$K43)</f>
        <v>0</v>
      </c>
      <c r="BG43" s="44">
        <v>0</v>
      </c>
      <c r="BH43" s="44">
        <f>(BG43/12*5*$D43*$G43*$H43*$K43*BH$8)+(BG43/12*4*$E43*$G43*$I43*$K43)+(BG43/12*3*$F43*$G43*$I43*$K43)</f>
        <v>0</v>
      </c>
      <c r="BI43" s="44">
        <v>0</v>
      </c>
      <c r="BJ43" s="44">
        <f>(BI43/12*5*$D43*$G43*$H43*$L43*BJ$8)+(BI43/12*4*$E43*$G43*$I43*$L43)+(BI43/12*3*$F43*$G43*$I43*$L43)</f>
        <v>0</v>
      </c>
      <c r="BK43" s="44">
        <v>13</v>
      </c>
      <c r="BL43" s="44">
        <f>(BK43/12*5*$D43*$G43*$H43*$K43*BL$8)+(BK43/12*4*$E43*$G43*$I43*$K43)+(BK43/12*3*$F43*$G43*$I43*$K43)</f>
        <v>595176.44337666652</v>
      </c>
      <c r="BM43" s="44"/>
      <c r="BN43" s="44">
        <f>(BM43/12*5*$D43*$G43*$H43*$K43*BN$8)+(BM43/12*4*$E43*$G43*$I43*$K43)+(BM43/12*3*$F43*$G43*$I43*$K43)</f>
        <v>0</v>
      </c>
      <c r="BO43" s="54"/>
      <c r="BP43" s="44">
        <f>(BO43/12*5*$D43*$G43*$H43*$L43*BP$8)+(BO43/12*4*$E43*$G43*$I43*$L43)+(BO43/12*3*$F43*$G43*$I43*$L43)</f>
        <v>0</v>
      </c>
      <c r="BQ43" s="44">
        <v>2</v>
      </c>
      <c r="BR43" s="44">
        <f>(BQ43/12*5*$D43*$G43*$H43*$L43*BR$8)+(BQ43/12*4*$E43*$G43*$I43*$L43)+(BQ43/12*3*$F43*$G43*$I43*$L43)</f>
        <v>114606.80951999998</v>
      </c>
      <c r="BS43" s="44"/>
      <c r="BT43" s="44">
        <f>(BS43/12*5*$D43*$G43*$H43*$K43*BT$8)+(BS43/12*4*$E43*$G43*$I43*$K43)+(BS43/12*3*$F43*$G43*$I43*$K43)</f>
        <v>0</v>
      </c>
      <c r="BU43" s="44"/>
      <c r="BV43" s="44">
        <f>(BU43/12*5*$D43*$G43*$H43*$K43*BV$8)+(BU43/12*4*$E43*$G43*$I43*$K43)+(BU43/12*3*$F43*$G43*$I43*$K43)</f>
        <v>0</v>
      </c>
      <c r="BW43" s="44">
        <v>0</v>
      </c>
      <c r="BX43" s="44">
        <f>(BW43/12*5*$D43*$G43*$H43*$L43*BX$8)+(BW43/12*4*$E43*$G43*$I43*$L43)+(BW43/12*3*$F43*$G43*$I43*$L43)</f>
        <v>0</v>
      </c>
      <c r="BY43" s="44"/>
      <c r="BZ43" s="44">
        <f>(BY43/12*5*$D43*$G43*$H43*$L43*BZ$8)+(BY43/12*4*$E43*$G43*$I43*$L43)+(BY43/12*3*$F43*$G43*$I43*$L43)</f>
        <v>0</v>
      </c>
      <c r="CA43" s="44"/>
      <c r="CB43" s="44">
        <f>(CA43/12*5*$D43*$G43*$H43*$K43*CB$8)+(CA43/12*4*$E43*$G43*$I43*$K43)+(CA43/12*3*$F43*$G43*$I43*$K43)</f>
        <v>0</v>
      </c>
      <c r="CC43" s="44">
        <v>0</v>
      </c>
      <c r="CD43" s="44">
        <f>(CC43/12*5*$D43*$G43*$H43*$L43*CD$8)+(CC43/12*4*$E43*$G43*$I43*$L43)+(CC43/12*3*$F43*$G43*$I43*$L43)</f>
        <v>0</v>
      </c>
      <c r="CE43" s="44">
        <v>0</v>
      </c>
      <c r="CF43" s="44">
        <f>(CE43/12*5*$D43*$G43*$H43*$K43*CF$8)+(CE43/12*4*$E43*$G43*$I43*$K43)+(CE43/12*3*$F43*$G43*$I43*$K43)</f>
        <v>0</v>
      </c>
      <c r="CG43" s="44"/>
      <c r="CH43" s="44">
        <f>(CG43/12*5*$D43*$G43*$H43*$K43*CH$8)+(CG43/12*4*$E43*$G43*$I43*$K43)+(CG43/12*3*$F43*$G43*$I43*$K43)</f>
        <v>0</v>
      </c>
      <c r="CI43" s="44"/>
      <c r="CJ43" s="44">
        <f>(CI43/12*5*$D43*$G43*$H43*$K43*CJ$8)+(CI43/12*4*$E43*$G43*$I43*$K43)+(CI43/12*3*$F43*$G43*$I43*$K43)</f>
        <v>0</v>
      </c>
      <c r="CK43" s="44">
        <v>1</v>
      </c>
      <c r="CL43" s="44">
        <f>(CK43/12*5*$D43*$G43*$H43*$K43*CL$8)+(CK43/12*4*$E43*$G43*$I43*$K43)+(CK43/12*3*$F43*$G43*$I43*$K43)</f>
        <v>45170.753949999991</v>
      </c>
      <c r="CM43" s="44">
        <v>2</v>
      </c>
      <c r="CN43" s="44">
        <f>(CM43/12*5*$D43*$G43*$H43*$L43*CN$8)+(CM43/12*4*$E43*$G43*$I43*$L43)+(CM43/12*3*$F43*$G43*$I43*$L43)</f>
        <v>108409.80948</v>
      </c>
      <c r="CO43" s="44"/>
      <c r="CP43" s="44">
        <f>(CO43/12*5*$D43*$G43*$H43*$L43*CP$8)+(CO43/12*4*$E43*$G43*$I43*$L43)+(CO43/12*3*$F43*$G43*$I43*$L43)</f>
        <v>0</v>
      </c>
      <c r="CQ43" s="49">
        <v>1</v>
      </c>
      <c r="CR43" s="44">
        <f>(CQ43/12*5*$D43*$G43*$H43*$K43*CR$8)+(CQ43/12*4*$E43*$G43*$I43*$K43)+(CQ43/12*3*$F43*$G43*$I43*$K43)</f>
        <v>47752.837299999992</v>
      </c>
      <c r="CS43" s="44">
        <v>5</v>
      </c>
      <c r="CT43" s="44">
        <f>(CS43/12*5*$D43*$G43*$H43*$L43*CT$8)+(CS43/12*4*$E43*$G43*$I43*$L43)+(CS43/12*3*$F43*$G43*$I43*$L43)</f>
        <v>284680.87564000004</v>
      </c>
      <c r="CU43" s="44"/>
      <c r="CV43" s="44">
        <f>(CU43/12*5*$D43*$G43*$H43*$L43*CV$8)+(CU43/12*4*$E43*$G43*$I43*$L43)+(CU43/12*3*$F43*$G43*$I43*$L43)</f>
        <v>0</v>
      </c>
      <c r="CW43" s="44">
        <v>7</v>
      </c>
      <c r="CX43" s="44">
        <f>(CW43/12*5*$D43*$G43*$H43*$L43*CX$8)+(CW43/12*4*$E43*$G43*$I43*$L43)+(CW43/12*3*$F43*$G43*$I43*$L43)</f>
        <v>399356.54071600002</v>
      </c>
      <c r="CY43" s="44">
        <v>1</v>
      </c>
      <c r="CZ43" s="44">
        <f>(CY43/12*5*$D43*$G43*$H43*$L43*CZ$8)+(CY43/12*4*$E43*$G43*$I43*$L43)+(CY43/12*3*$F43*$G43*$I43*$L43)</f>
        <v>56936.175128000003</v>
      </c>
      <c r="DA43" s="44">
        <v>1</v>
      </c>
      <c r="DB43" s="44">
        <f>(DA43/12*5*$D43*$G43*$H43*$L43*DB$8)+(DA43/12*4*$E43*$G43*$I43*$L43)+(DA43/12*3*$F43*$G43*$I43*$L43)</f>
        <v>57050.934387999994</v>
      </c>
      <c r="DC43" s="44">
        <v>50</v>
      </c>
      <c r="DD43" s="44">
        <f>(DC43/12*5*$D43*$G43*$H43*$K43*DD$8)+(DC43/12*4*$E43*$G43*$I43*$K43)+(DC43/12*3*$F43*$G43*$I43*$K43)</f>
        <v>2387641.8649999998</v>
      </c>
      <c r="DE43" s="44">
        <v>2</v>
      </c>
      <c r="DF43" s="44">
        <f>(DE43/12*5*$D43*$G43*$H43*$K43*DF$8)+(DE43/12*4*$E43*$G43*$I43*$K43)+(DE43/12*3*$F43*$G43*$I43*$K43)</f>
        <v>94893.625213333333</v>
      </c>
      <c r="DG43" s="44">
        <v>1</v>
      </c>
      <c r="DH43" s="44">
        <f>(DG43/12*5*$D43*$G43*$H43*$L43*DH$8)+(DG43/12*4*$E43*$G43*$I43*$L43)+(DG43/12*3*$F43*$G43*$I43*$L43)</f>
        <v>62352.8122</v>
      </c>
      <c r="DI43" s="44"/>
      <c r="DJ43" s="44">
        <f>(DI43/12*5*$D43*$G43*$H43*$L43*DJ$8)+(DI43/12*4*$E43*$G43*$I43*$L43)+(DI43/12*3*$F43*$G43*$I43*$L43)</f>
        <v>0</v>
      </c>
      <c r="DK43" s="44">
        <v>1</v>
      </c>
      <c r="DL43" s="44">
        <f>(DK43/12*5*$D43*$G43*$H43*$M43*DL$8)+(DK43/12*4*$E43*$G43*$I43*$M43)+(DK43/12*3*$F43*$G43*$I43*$M43)</f>
        <v>82765.935241666666</v>
      </c>
      <c r="DM43" s="44">
        <v>4</v>
      </c>
      <c r="DN43" s="44">
        <f>(DM43/12*5*$D43*$G43*$H43*$N43*DN$8)+(DM43/12*4*$E43*$G43*$I43*$N43)+(DM43/12*3*$F43*$G43*$I43*$N43)</f>
        <v>368899.91425333323</v>
      </c>
      <c r="DO43" s="44"/>
      <c r="DP43" s="44">
        <f t="shared" si="54"/>
        <v>0</v>
      </c>
      <c r="DQ43" s="44">
        <f t="shared" ref="DQ43:DR45" si="234">SUM(O43,Q43,S43,U43,W43,Y43,AA43,AC43,AE43,AG43,AI43,AK43,AM43,AO43,AQ43,AS43,AU43,AW43,AY43,BA43,BC43,BE43,BG43,BI43,BK43,BM43,BO43,BQ43,BS43,BU43,BW43,BY43,CA43,CC43,CE43,CG43,CI43,CK43,CM43,CO43,CQ43,CS43,CU43,CW43,CY43,DA43,DC43,DE43,DG43,DI43,DK43,DM43,DO43)</f>
        <v>981</v>
      </c>
      <c r="DR43" s="44">
        <f t="shared" si="234"/>
        <v>44945914.520450987</v>
      </c>
    </row>
    <row r="44" spans="1:122" ht="33.75" customHeight="1" x14ac:dyDescent="0.25">
      <c r="A44" s="51"/>
      <c r="B44" s="52">
        <v>28</v>
      </c>
      <c r="C44" s="38" t="s">
        <v>175</v>
      </c>
      <c r="D44" s="39">
        <f t="shared" si="56"/>
        <v>19063</v>
      </c>
      <c r="E44" s="40">
        <v>18530</v>
      </c>
      <c r="F44" s="40">
        <v>18715</v>
      </c>
      <c r="G44" s="53">
        <v>0.74</v>
      </c>
      <c r="H44" s="42">
        <v>1</v>
      </c>
      <c r="I44" s="42">
        <v>1</v>
      </c>
      <c r="J44" s="43"/>
      <c r="K44" s="39">
        <v>1.4</v>
      </c>
      <c r="L44" s="39">
        <v>1.68</v>
      </c>
      <c r="M44" s="39">
        <v>2.23</v>
      </c>
      <c r="N44" s="39">
        <v>2.57</v>
      </c>
      <c r="O44" s="44">
        <v>29</v>
      </c>
      <c r="P44" s="44">
        <f>(O44/12*5*$D44*$G44*$H44*$K44*P$8)+(O44/12*4*$E44*$G44*$I44*$K44)+(O44/12*3*$F44*$G44*$I44*$K44)</f>
        <v>567163.49654999992</v>
      </c>
      <c r="Q44" s="44">
        <v>22</v>
      </c>
      <c r="R44" s="44">
        <f>(Q44/12*5*$D44*$G44*$H44*$K44*R$8)+(Q44/12*4*$E44*$G44*$I44*$K44)+(Q44/12*3*$F44*$G44*$I44*$K44)</f>
        <v>430261.96289999998</v>
      </c>
      <c r="S44" s="44">
        <v>0</v>
      </c>
      <c r="T44" s="44">
        <f>(S44/12*5*$D44*$G44*$H44*$K44*T$8)+(S44/12*4*$E44*$G44*$I44*$K44)+(S44/12*3*$F44*$G44*$I44*$K44)</f>
        <v>0</v>
      </c>
      <c r="U44" s="44">
        <v>405</v>
      </c>
      <c r="V44" s="44">
        <f>(U44/12*5*$D44*$G44*$H44*$K44*V$8)+(U44/12*4*$E44*$G44*$I44*$K44)+(U44/12*3*$F44*$G44*$I44*$K44)</f>
        <v>7870741.2551249992</v>
      </c>
      <c r="W44" s="44">
        <v>0</v>
      </c>
      <c r="X44" s="44">
        <f>(W44/12*5*$D44*$G44*$H44*$K44*X$8)+(W44/12*4*$E44*$G44*$I44*$K44)+(W44/12*3*$F44*$G44*$I44*$K44)</f>
        <v>0</v>
      </c>
      <c r="Y44" s="44">
        <v>23</v>
      </c>
      <c r="Z44" s="44">
        <f>(Y44/12*5*$D44*$G44*$H44*$K44*Z$8)+(Y44/12*4*$E44*$G44*$I44*$K44)+(Y44/12*3*$F44*$G44*$I44*$K44)</f>
        <v>449819.32484999998</v>
      </c>
      <c r="AA44" s="44">
        <v>0</v>
      </c>
      <c r="AB44" s="44">
        <f>(AA44/12*5*$D44*$G44*$H44*$K44*AB$8)+(AA44/12*4*$E44*$G44*$I44*$K44)+(AA44/12*3*$F44*$G44*$I44*$K44)</f>
        <v>0</v>
      </c>
      <c r="AC44" s="44">
        <v>0</v>
      </c>
      <c r="AD44" s="44">
        <f>(AC44/12*5*$D44*$G44*$H44*$K44*AD$8)+(AC44/12*4*$E44*$G44*$I44*$K44)+(AC44/12*3*$F44*$G44*$I44*$K44)</f>
        <v>0</v>
      </c>
      <c r="AE44" s="44">
        <v>0</v>
      </c>
      <c r="AF44" s="44">
        <f>(AE44/12*5*$D44*$G44*$H44*$K44*AF$8)+(AE44/12*4*$E44*$G44*$I44*$K44)+(AE44/12*3*$F44*$G44*$I44*$K44)</f>
        <v>0</v>
      </c>
      <c r="AG44" s="44">
        <v>34</v>
      </c>
      <c r="AH44" s="44">
        <f>(AG44/12*5*$D44*$G44*$H44*$K44*AH$8)+(AG44/12*4*$E44*$G44*$I44*$K44)+(AG44/12*3*$F44*$G44*$I44*$K44)</f>
        <v>664950.30630000005</v>
      </c>
      <c r="AI44" s="44"/>
      <c r="AJ44" s="44">
        <f>(AI44/12*5*$D44*$G44*$H44*$K44*AJ$8)+(AI44/12*4*$E44*$G44*$I44*$K44)+(AI44/12*3*$F44*$G44*$I44*$K44)</f>
        <v>0</v>
      </c>
      <c r="AK44" s="44"/>
      <c r="AL44" s="44">
        <f>(AK44/12*5*$D44*$G44*$H44*$K44*AL$8)+(AK44/12*4*$E44*$G44*$I44*$K44)+(AK44/12*3*$F44*$G44*$I44*$K44)</f>
        <v>0</v>
      </c>
      <c r="AM44" s="47">
        <v>6</v>
      </c>
      <c r="AN44" s="44">
        <f>(AM44/12*5*$D44*$G44*$H44*$K44*AN$8)+(AM44/12*4*$E44*$G44*$I44*$K44)+(AM44/12*3*$F44*$G44*$I44*$K44)</f>
        <v>116603.57414999999</v>
      </c>
      <c r="AO44" s="48">
        <v>94</v>
      </c>
      <c r="AP44" s="44">
        <f>(AO44/12*5*$D44*$G44*$H44*$L44*AP$8)+(AO44/12*4*$E44*$G44*$I44*$L44)+(AO44/12*3*$F44*$G44*$I44*$L44)</f>
        <v>2211639.7215359998</v>
      </c>
      <c r="AQ44" s="44"/>
      <c r="AR44" s="44">
        <f>(AQ44/12*5*$D44*$G44*$H44*$L44*AR$8)+(AQ44/12*4*$E44*$G44*$I44*$L44)+(AQ44/12*3*$F44*$G44*$I44*$L44)</f>
        <v>0</v>
      </c>
      <c r="AS44" s="44">
        <v>6</v>
      </c>
      <c r="AT44" s="44">
        <f>(AS44/12*5*$D44*$G44*$H44*$L44*AT$8)+(AS44/12*4*$E44*$G44*$I44*$L44)+(AS44/12*3*$F44*$G44*$I44*$L44)</f>
        <v>141168.49286400003</v>
      </c>
      <c r="AU44" s="44">
        <v>0</v>
      </c>
      <c r="AV44" s="44">
        <f>(AU44/12*5*$D44*$G44*$H44*$L44*AV$8)+(AU44/12*4*$E44*$G44*$I44*$L44)+(AU44/12*3*$F44*$G44*$I44*$L44)</f>
        <v>0</v>
      </c>
      <c r="AW44" s="44"/>
      <c r="AX44" s="44">
        <f>(AW44/12*5*$D44*$G44*$H44*$K44*AX$8)+(AW44/12*4*$E44*$G44*$I44*$K44)+(AW44/12*3*$F44*$G44*$I44*$K44)</f>
        <v>0</v>
      </c>
      <c r="AY44" s="44"/>
      <c r="AZ44" s="44">
        <f>(AY44/12*5*$D44*$G44*$H44*$K44*AZ$8)+(AY44/12*4*$E44*$G44*$I44*$K44)+(AY44/12*3*$F44*$G44*$I44*$K44)</f>
        <v>0</v>
      </c>
      <c r="BA44" s="44">
        <v>4</v>
      </c>
      <c r="BB44" s="44">
        <f>(BA44/12*5*$D44*$G44*$H44*$L44*BB$8)+(BA44/12*4*$E44*$G44*$I44*$L44)+(BA44/12*3*$F44*$G44*$I44*$L44)</f>
        <v>93282.859319999989</v>
      </c>
      <c r="BC44" s="44">
        <v>0</v>
      </c>
      <c r="BD44" s="44">
        <f>(BC44/12*5*$D44*$G44*$H44*$K44*BD$8)+(BC44/12*4*$E44*$G44*$I44*$K44)+(BC44/12*3*$F44*$G44*$I44*$K44)</f>
        <v>0</v>
      </c>
      <c r="BE44" s="44">
        <v>0</v>
      </c>
      <c r="BF44" s="44">
        <f>(BE44/12*5*$D44*$G44*$H44*$K44*BF$8)+(BE44/12*4*$E44*$G44*$I44*$K44)+(BE44/12*3*$F44*$G44*$I44*$K44)</f>
        <v>0</v>
      </c>
      <c r="BG44" s="44">
        <v>0</v>
      </c>
      <c r="BH44" s="44">
        <f>(BG44/12*5*$D44*$G44*$H44*$K44*BH$8)+(BG44/12*4*$E44*$G44*$I44*$K44)+(BG44/12*3*$F44*$G44*$I44*$K44)</f>
        <v>0</v>
      </c>
      <c r="BI44" s="44">
        <v>0</v>
      </c>
      <c r="BJ44" s="44">
        <f>(BI44/12*5*$D44*$G44*$H44*$L44*BJ$8)+(BI44/12*4*$E44*$G44*$I44*$L44)+(BI44/12*3*$F44*$G44*$I44*$L44)</f>
        <v>0</v>
      </c>
      <c r="BK44" s="44">
        <v>19</v>
      </c>
      <c r="BL44" s="44">
        <f>(BK44/12*5*$D44*$G44*$H44*$K44*BL$8)+(BK44/12*4*$E44*$G44*$I44*$K44)+(BK44/12*3*$F44*$G44*$I44*$K44)</f>
        <v>374247.7993683333</v>
      </c>
      <c r="BM44" s="44">
        <v>199</v>
      </c>
      <c r="BN44" s="44">
        <f>(BM44/12*5*$D44*$G44*$H44*$K44*BN$8)+(BM44/12*4*$E44*$G44*$I44*$K44)+(BM44/12*3*$F44*$G44*$I44*$K44)</f>
        <v>3901740.2888799994</v>
      </c>
      <c r="BO44" s="54">
        <v>10</v>
      </c>
      <c r="BP44" s="44">
        <f>(BO44/12*5*$D44*$G44*$H44*$L44*BP$8)+(BO44/12*4*$E44*$G44*$I44*$L44)+(BO44/12*3*$F44*$G44*$I44*$L44)</f>
        <v>224813.70940000002</v>
      </c>
      <c r="BQ44" s="44">
        <v>58</v>
      </c>
      <c r="BR44" s="44">
        <f>(BQ44/12*5*$D44*$G44*$H44*$L44*BR$8)+(BQ44/12*4*$E44*$G44*$I44*$L44)+(BQ44/12*3*$F44*$G44*$I44*$L44)</f>
        <v>1429919.84436</v>
      </c>
      <c r="BS44" s="44">
        <v>37</v>
      </c>
      <c r="BT44" s="44">
        <f>(BS44/12*5*$D44*$G44*$H44*$K44*BT$8)+(BS44/12*4*$E44*$G44*$I44*$K44)+(BS44/12*3*$F44*$G44*$I44*$K44)</f>
        <v>693175.60398333333</v>
      </c>
      <c r="BU44" s="44">
        <v>2</v>
      </c>
      <c r="BV44" s="44">
        <f>(BU44/12*5*$D44*$G44*$H44*$K44*BV$8)+(BU44/12*4*$E44*$G44*$I44*$K44)+(BU44/12*3*$F44*$G44*$I44*$K44)</f>
        <v>34901.546726666667</v>
      </c>
      <c r="BW44" s="44">
        <v>2</v>
      </c>
      <c r="BX44" s="44">
        <f>(BW44/12*5*$D44*$G44*$H44*$L44*BX$8)+(BW44/12*4*$E44*$G44*$I44*$L44)+(BW44/12*3*$F44*$G44*$I44*$L44)</f>
        <v>44962.741879999994</v>
      </c>
      <c r="BY44" s="44"/>
      <c r="BZ44" s="44">
        <f>(BY44/12*5*$D44*$G44*$H44*$L44*BZ$8)+(BY44/12*4*$E44*$G44*$I44*$L44)+(BY44/12*3*$F44*$G44*$I44*$L44)</f>
        <v>0</v>
      </c>
      <c r="CA44" s="44">
        <v>137</v>
      </c>
      <c r="CB44" s="44">
        <f>(CA44/12*5*$D44*$G44*$H44*$K44*CB$8)+(CA44/12*4*$E44*$G44*$I44*$K44)+(CA44/12*3*$F44*$G44*$I44*$K44)</f>
        <v>2814641.072949999</v>
      </c>
      <c r="CC44" s="44">
        <v>1</v>
      </c>
      <c r="CD44" s="44">
        <f>(CC44/12*5*$D44*$G44*$H44*$L44*CD$8)+(CC44/12*4*$E44*$G44*$I44*$L44)+(CC44/12*3*$F44*$G44*$I44*$L44)</f>
        <v>22481.370939999997</v>
      </c>
      <c r="CE44" s="44">
        <v>0</v>
      </c>
      <c r="CF44" s="44">
        <f>(CE44/12*5*$D44*$G44*$H44*$K44*CF$8)+(CE44/12*4*$E44*$G44*$I44*$K44)+(CE44/12*3*$F44*$G44*$I44*$K44)</f>
        <v>0</v>
      </c>
      <c r="CG44" s="44"/>
      <c r="CH44" s="44">
        <f>(CG44/12*5*$D44*$G44*$H44*$K44*CH$8)+(CG44/12*4*$E44*$G44*$I44*$K44)+(CG44/12*3*$F44*$G44*$I44*$K44)</f>
        <v>0</v>
      </c>
      <c r="CI44" s="44">
        <v>77</v>
      </c>
      <c r="CJ44" s="44">
        <f>(CI44/12*5*$D44*$G44*$H44*$K44*CJ$8)+(CI44/12*4*$E44*$G44*$I44*$K44)+(CI44/12*3*$F44*$G44*$I44*$K44)</f>
        <v>1343709.5489766665</v>
      </c>
      <c r="CK44" s="44">
        <v>19</v>
      </c>
      <c r="CL44" s="44">
        <f>(CK44/12*5*$D44*$G44*$H44*$K44*CL$8)+(CK44/12*4*$E44*$G44*$I44*$K44)+(CK44/12*3*$F44*$G44*$I44*$K44)</f>
        <v>369244.65147499996</v>
      </c>
      <c r="CM44" s="44">
        <v>11</v>
      </c>
      <c r="CN44" s="44">
        <f>(CM44/12*5*$D44*$G44*$H44*$L44*CN$8)+(CM44/12*4*$E44*$G44*$I44*$L44)+(CM44/12*3*$F44*$G44*$I44*$L44)</f>
        <v>256527.86313000001</v>
      </c>
      <c r="CO44" s="44">
        <v>20</v>
      </c>
      <c r="CP44" s="44">
        <f>(CO44/12*5*$D44*$G44*$H44*$L44*CP$8)+(CO44/12*4*$E44*$G44*$I44*$L44)+(CO44/12*3*$F44*$G44*$I44*$L44)</f>
        <v>490903.38892</v>
      </c>
      <c r="CQ44" s="49">
        <v>14</v>
      </c>
      <c r="CR44" s="44">
        <f>(CQ44/12*5*$D44*$G44*$H44*$K44*CR$8)+(CQ44/12*4*$E44*$G44*$I44*$K44)+(CQ44/12*3*$F44*$G44*$I44*$K44)</f>
        <v>287627.55489999999</v>
      </c>
      <c r="CS44" s="44">
        <v>24</v>
      </c>
      <c r="CT44" s="44">
        <f>(CS44/12*5*$D44*$G44*$H44*$L44*CT$8)+(CS44/12*4*$E44*$G44*$I44*$L44)+(CS44/12*3*$F44*$G44*$I44*$L44)</f>
        <v>587899.11062399996</v>
      </c>
      <c r="CU44" s="44">
        <v>4</v>
      </c>
      <c r="CV44" s="44">
        <f>(CU44/12*5*$D44*$G44*$H44*$L44*CV$8)+(CU44/12*4*$E44*$G44*$I44*$L44)+(CU44/12*3*$F44*$G44*$I44*$L44)</f>
        <v>97983.185103999989</v>
      </c>
      <c r="CW44" s="44">
        <v>55</v>
      </c>
      <c r="CX44" s="44">
        <f>(CW44/12*5*$D44*$G44*$H44*$L44*CX$8)+(CW44/12*4*$E44*$G44*$I44*$L44)+(CW44/12*3*$F44*$G44*$I44*$L44)</f>
        <v>1349984.31953</v>
      </c>
      <c r="CY44" s="44">
        <v>12</v>
      </c>
      <c r="CZ44" s="44">
        <f>(CY44/12*5*$D44*$G44*$H44*$L44*CZ$8)+(CY44/12*4*$E44*$G44*$I44*$L44)+(CY44/12*3*$F44*$G44*$I44*$L44)</f>
        <v>293949.55531199998</v>
      </c>
      <c r="DA44" s="44">
        <v>21</v>
      </c>
      <c r="DB44" s="44">
        <f>(DA44/12*5*$D44*$G44*$H44*$L44*DB$8)+(DA44/12*4*$E44*$G44*$I44*$L44)+(DA44/12*3*$F44*$G44*$I44*$L44)</f>
        <v>515448.5583659999</v>
      </c>
      <c r="DC44" s="44">
        <v>20</v>
      </c>
      <c r="DD44" s="44">
        <f>(DC44/12*5*$D44*$G44*$H44*$K44*DD$8)+(DC44/12*4*$E44*$G44*$I44*$K44)+(DC44/12*3*$F44*$G44*$I44*$K44)</f>
        <v>410896.50699999998</v>
      </c>
      <c r="DE44" s="44">
        <v>6</v>
      </c>
      <c r="DF44" s="44">
        <f>(DE44/12*5*$D44*$G44*$H44*$K44*DF$8)+(DE44/12*4*$E44*$G44*$I44*$K44)+(DE44/12*3*$F44*$G44*$I44*$K44)</f>
        <v>122478.98138</v>
      </c>
      <c r="DG44" s="44">
        <v>9</v>
      </c>
      <c r="DH44" s="44">
        <f>(DG44/12*5*$D44*$G44*$H44*$L44*DH$8)+(DG44/12*4*$E44*$G44*$I44*$L44)+(DG44/12*3*$F44*$G44*$I44*$L44)</f>
        <v>241435.88909999997</v>
      </c>
      <c r="DI44" s="44">
        <v>7</v>
      </c>
      <c r="DJ44" s="44">
        <f>(DI44/12*5*$D44*$G44*$H44*$L44*DJ$8)+(DI44/12*4*$E44*$G44*$I44*$L44)+(DI44/12*3*$F44*$G44*$I44*$L44)</f>
        <v>181562.44988</v>
      </c>
      <c r="DK44" s="44">
        <v>5</v>
      </c>
      <c r="DL44" s="44">
        <f>(DK44/12*5*$D44*$G44*$H44*$M44*DL$8)+(DK44/12*4*$E44*$G44*$I44*$M44)+(DK44/12*3*$F44*$G44*$I44*$M44)</f>
        <v>178043.00022916668</v>
      </c>
      <c r="DM44" s="44">
        <v>30</v>
      </c>
      <c r="DN44" s="44">
        <f>(DM44/12*5*$D44*$G44*$H44*$N44*DN$8)+(DM44/12*4*$E44*$G44*$I44*$N44)+(DM44/12*3*$F44*$G44*$I44*$N44)</f>
        <v>1190345.6535499999</v>
      </c>
      <c r="DO44" s="44"/>
      <c r="DP44" s="44">
        <f t="shared" si="54"/>
        <v>0</v>
      </c>
      <c r="DQ44" s="44">
        <f t="shared" si="234"/>
        <v>1422</v>
      </c>
      <c r="DR44" s="44">
        <f t="shared" si="234"/>
        <v>30004555.189560167</v>
      </c>
    </row>
    <row r="45" spans="1:122" ht="27" customHeight="1" x14ac:dyDescent="0.25">
      <c r="A45" s="51"/>
      <c r="B45" s="52">
        <v>29</v>
      </c>
      <c r="C45" s="38" t="s">
        <v>176</v>
      </c>
      <c r="D45" s="39">
        <f t="shared" si="56"/>
        <v>19063</v>
      </c>
      <c r="E45" s="40">
        <v>18530</v>
      </c>
      <c r="F45" s="40">
        <v>18715</v>
      </c>
      <c r="G45" s="53">
        <v>0.36</v>
      </c>
      <c r="H45" s="42">
        <v>1</v>
      </c>
      <c r="I45" s="42">
        <v>1</v>
      </c>
      <c r="J45" s="43"/>
      <c r="K45" s="39">
        <v>1.4</v>
      </c>
      <c r="L45" s="39">
        <v>1.68</v>
      </c>
      <c r="M45" s="39">
        <v>2.23</v>
      </c>
      <c r="N45" s="39">
        <v>2.57</v>
      </c>
      <c r="O45" s="44">
        <v>13</v>
      </c>
      <c r="P45" s="44">
        <f>(O45/12*5*$D45*$G45*$H45*$K45)+(O45/12*4*$E45*$G45*$I45*$K45)+(O45/12*3*$F45*$G45*$I45*$K45)</f>
        <v>123166.67999999998</v>
      </c>
      <c r="Q45" s="44">
        <v>0</v>
      </c>
      <c r="R45" s="44">
        <f>(Q45/12*5*$D45*$G45*$H45*$K45)+(Q45/12*4*$E45*$G45*$I45*$K45)+(Q45/12*3*$F45*$G45*$I45*$K45)</f>
        <v>0</v>
      </c>
      <c r="S45" s="44">
        <v>0</v>
      </c>
      <c r="T45" s="44">
        <f>(S45/12*5*$D45*$G45*$H45*$K45)+(S45/12*4*$E45*$G45*$I45*$K45)+(S45/12*3*$F45*$G45*$I45*$K45)</f>
        <v>0</v>
      </c>
      <c r="U45" s="44">
        <v>230</v>
      </c>
      <c r="V45" s="44">
        <f>(U45/12*5*$D45*$G45*$H45*$K45)+(U45/12*4*$E45*$G45*$I45*$K45)+(U45/12*3*$F45*$G45*$I45*$K45)</f>
        <v>2179102.7999999998</v>
      </c>
      <c r="W45" s="44">
        <v>0</v>
      </c>
      <c r="X45" s="44">
        <f>(W45/12*5*$D45*$G45*$H45*$K45)+(W45/12*4*$E45*$G45*$I45*$K45)+(W45/12*3*$F45*$G45*$I45*$K45)</f>
        <v>0</v>
      </c>
      <c r="Y45" s="44">
        <v>27</v>
      </c>
      <c r="Z45" s="44">
        <f>(Y45/12*5*$D45*$G45*$H45*$K45)+(Y45/12*4*$E45*$G45*$I45*$K45)+(Y45/12*3*$F45*$G45*$I45*$K45)</f>
        <v>255807.71999999997</v>
      </c>
      <c r="AA45" s="44">
        <v>0</v>
      </c>
      <c r="AB45" s="44">
        <f>(AA45/12*5*$D45*$G45*$H45*$K45)+(AA45/12*4*$E45*$G45*$I45*$K45)+(AA45/12*3*$F45*$G45*$I45*$K45)</f>
        <v>0</v>
      </c>
      <c r="AC45" s="44">
        <v>0</v>
      </c>
      <c r="AD45" s="44">
        <f>(AC45/12*5*$D45*$G45*$H45*$K45)+(AC45/12*4*$E45*$G45*$I45*$K45)+(AC45/12*3*$F45*$G45*$I45*$K45)</f>
        <v>0</v>
      </c>
      <c r="AE45" s="44">
        <v>0</v>
      </c>
      <c r="AF45" s="44">
        <f>(AE45/12*5*$D45*$G45*$H45*$K45)+(AE45/12*4*$E45*$G45*$I45*$K45)+(AE45/12*3*$F45*$G45*$I45*$K45)</f>
        <v>0</v>
      </c>
      <c r="AG45" s="44">
        <v>30</v>
      </c>
      <c r="AH45" s="44">
        <f>(AG45/12*5*$D45*$G45*$H45*$K45)+(AG45/12*4*$E45*$G45*$I45*$K45)+(AG45/12*3*$F45*$G45*$I45*$K45)</f>
        <v>284230.8</v>
      </c>
      <c r="AI45" s="44"/>
      <c r="AJ45" s="44">
        <f>(AI45/12*5*$D45*$G45*$H45*$K45)+(AI45/12*4*$E45*$G45*$I45*$K45)+(AI45/12*3*$F45*$G45*$I45*$K45)</f>
        <v>0</v>
      </c>
      <c r="AK45" s="44"/>
      <c r="AL45" s="44">
        <f>(AK45/12*5*$D45*$G45*$H45*$K45)+(AK45/12*4*$E45*$G45*$I45*$K45)+(AK45/12*3*$F45*$G45*$I45*$K45)</f>
        <v>0</v>
      </c>
      <c r="AM45" s="47">
        <v>0</v>
      </c>
      <c r="AN45" s="44">
        <f>(AM45/12*5*$D45*$G45*$H45*$K45)+(AM45/12*4*$E45*$G45*$I45*$K45)+(AM45/12*3*$F45*$G45*$I45*$K45)</f>
        <v>0</v>
      </c>
      <c r="AO45" s="48">
        <v>23</v>
      </c>
      <c r="AP45" s="44">
        <f>(AO45/12*5*$D45*$G45*$H45*$L45)+(AO45/12*4*$E45*$G45*$I45*$L45)+(AO45/12*3*$F45*$G45*$I45*$L45)</f>
        <v>261492.33599999998</v>
      </c>
      <c r="AQ45" s="44">
        <v>6</v>
      </c>
      <c r="AR45" s="44">
        <f>(AQ45/12*5*$D45*$G45*$H45*$L45)+(AQ45/12*4*$E45*$G45*$I45*$L45)+(AQ45/12*3*$F45*$G45*$I45*$L45)</f>
        <v>68215.391999999993</v>
      </c>
      <c r="AS45" s="44"/>
      <c r="AT45" s="44">
        <f>(AS45/12*5*$D45*$G45*$H45*$L45)+(AS45/12*4*$E45*$G45*$I45*$L45)+(AS45/12*3*$F45*$G45*$I45*$L45)</f>
        <v>0</v>
      </c>
      <c r="AU45" s="44">
        <v>0</v>
      </c>
      <c r="AV45" s="44">
        <f>(AU45/12*5*$D45*$G45*$H45*$L45)+(AU45/12*4*$E45*$G45*$I45*$L45)+(AU45/12*3*$F45*$G45*$I45*$L45)</f>
        <v>0</v>
      </c>
      <c r="AW45" s="44"/>
      <c r="AX45" s="44">
        <f>(AW45/12*5*$D45*$G45*$H45*$K45)+(AW45/12*4*$E45*$G45*$I45*$K45)+(AW45/12*3*$F45*$G45*$I45*$K45)</f>
        <v>0</v>
      </c>
      <c r="AY45" s="44"/>
      <c r="AZ45" s="44">
        <f>(AY45/12*5*$D45*$G45*$H45*$K45)+(AY45/12*4*$E45*$G45*$I45*$K45)+(AY45/12*3*$F45*$G45*$I45*$K45)</f>
        <v>0</v>
      </c>
      <c r="BA45" s="44">
        <v>7</v>
      </c>
      <c r="BB45" s="44">
        <f>(BA45/12*5*$D45*$G45*$H45*$L45)+(BA45/12*4*$E45*$G45*$I45*$L45)+(BA45/12*3*$F45*$G45*$I45*$L45)</f>
        <v>79584.623999999996</v>
      </c>
      <c r="BC45" s="44">
        <v>0</v>
      </c>
      <c r="BD45" s="44">
        <f>(BC45/12*5*$D45*$G45*$H45*$K45)+(BC45/12*4*$E45*$G45*$I45*$K45)+(BC45/12*3*$F45*$G45*$I45*$K45)</f>
        <v>0</v>
      </c>
      <c r="BE45" s="44">
        <v>0</v>
      </c>
      <c r="BF45" s="44">
        <f>(BE45/12*5*$D45*$G45*$H45*$K45)+(BE45/12*4*$E45*$G45*$I45*$K45)+(BE45/12*3*$F45*$G45*$I45*$K45)</f>
        <v>0</v>
      </c>
      <c r="BG45" s="44">
        <v>0</v>
      </c>
      <c r="BH45" s="44">
        <f>(BG45/12*5*$D45*$G45*$H45*$K45)+(BG45/12*4*$E45*$G45*$I45*$K45)+(BG45/12*3*$F45*$G45*$I45*$K45)</f>
        <v>0</v>
      </c>
      <c r="BI45" s="44">
        <v>0</v>
      </c>
      <c r="BJ45" s="44">
        <f>(BI45/12*5*$D45*$G45*$H45*$L45)+(BI45/12*4*$E45*$G45*$I45*$L45)+(BI45/12*3*$F45*$G45*$I45*$L45)</f>
        <v>0</v>
      </c>
      <c r="BK45" s="44">
        <v>129</v>
      </c>
      <c r="BL45" s="44">
        <f>(BK45/12*5*$D45*$G45*$H45*$K45)+(BK45/12*4*$E45*$G45*$I45*$K45)+(BK45/12*3*$F45*$G45*$I45*$K45)</f>
        <v>1222192.44</v>
      </c>
      <c r="BM45" s="44">
        <v>49</v>
      </c>
      <c r="BN45" s="44">
        <f>(BM45/12*5*$D45*$G45*$H45*$K45)+(BM45/12*4*$E45*$G45*$I45*$K45)+(BM45/12*3*$F45*$G45*$I45*$K45)</f>
        <v>464243.6399999999</v>
      </c>
      <c r="BO45" s="54"/>
      <c r="BP45" s="44">
        <f>(BO45/12*5*$D45*$G45*$H45*$L45)+(BO45/12*4*$E45*$G45*$I45*$L45)+(BO45/12*3*$F45*$G45*$I45*$L45)</f>
        <v>0</v>
      </c>
      <c r="BQ45" s="44">
        <v>90</v>
      </c>
      <c r="BR45" s="44">
        <f>(BQ45/12*5*$D45*$G45*$H45*$L45)+(BQ45/12*4*$E45*$G45*$I45*$L45)+(BQ45/12*3*$F45*$G45*$I45*$L45)</f>
        <v>1023230.8799999999</v>
      </c>
      <c r="BS45" s="44">
        <v>117</v>
      </c>
      <c r="BT45" s="44">
        <f>(BS45/12*5*$D45*$G45*$H45*$K45)+(BS45/12*4*$E45*$G45*$I45*$K45)+(BS45/12*3*$F45*$G45*$I45*$K45)</f>
        <v>1108500.1199999999</v>
      </c>
      <c r="BU45" s="44"/>
      <c r="BV45" s="44">
        <f>(BU45/12*5*$D45*$G45*$H45*$K45)+(BU45/12*4*$E45*$G45*$I45*$K45)+(BU45/12*3*$F45*$G45*$I45*$K45)</f>
        <v>0</v>
      </c>
      <c r="BW45" s="44"/>
      <c r="BX45" s="44">
        <f>(BW45/12*5*$D45*$G45*$H45*$L45)+(BW45/12*4*$E45*$G45*$I45*$L45)+(BW45/12*3*$F45*$G45*$I45*$L45)</f>
        <v>0</v>
      </c>
      <c r="BY45" s="44"/>
      <c r="BZ45" s="44">
        <f>(BY45/12*5*$D45*$G45*$H45*$L45)+(BY45/12*4*$E45*$G45*$I45*$L45)+(BY45/12*3*$F45*$G45*$I45*$L45)</f>
        <v>0</v>
      </c>
      <c r="CA45" s="44"/>
      <c r="CB45" s="44">
        <f>(CA45/12*5*$D45*$G45*$H45*$K45)+(CA45/12*4*$E45*$G45*$I45*$K45)+(CA45/12*3*$F45*$G45*$I45*$K45)</f>
        <v>0</v>
      </c>
      <c r="CC45" s="44"/>
      <c r="CD45" s="44">
        <f>(CC45/12*5*$D45*$G45*$H45*$L45)+(CC45/12*4*$E45*$G45*$I45*$L45)+(CC45/12*3*$F45*$G45*$I45*$L45)</f>
        <v>0</v>
      </c>
      <c r="CE45" s="44">
        <v>0</v>
      </c>
      <c r="CF45" s="44">
        <f>(CE45/12*5*$D45*$G45*$H45*$K45)+(CE45/12*4*$E45*$G45*$I45*$K45)+(CE45/12*3*$F45*$G45*$I45*$K45)</f>
        <v>0</v>
      </c>
      <c r="CG45" s="44"/>
      <c r="CH45" s="44">
        <f>(CG45/12*5*$D45*$G45*$H45*$K45)+(CG45/12*4*$E45*$G45*$I45*$K45)+(CG45/12*3*$F45*$G45*$I45*$K45)</f>
        <v>0</v>
      </c>
      <c r="CI45" s="44">
        <v>55</v>
      </c>
      <c r="CJ45" s="44">
        <f>(CI45/12*5*$D45*$G45*$H45*$K45)+(CI45/12*4*$E45*$G45*$I45*$K45)+(CI45/12*3*$F45*$G45*$I45*$K45)</f>
        <v>521089.79999999993</v>
      </c>
      <c r="CK45" s="44">
        <v>2</v>
      </c>
      <c r="CL45" s="44">
        <f>(CK45/12*5*$D45*$G45*$H45*$K45)+(CK45/12*4*$E45*$G45*$I45*$K45)+(CK45/12*3*$F45*$G45*$I45*$K45)</f>
        <v>18948.719999999998</v>
      </c>
      <c r="CM45" s="44">
        <v>16</v>
      </c>
      <c r="CN45" s="44">
        <f>(CM45/12*5*$D45*$G45*$H45*$L45)+(CM45/12*4*$E45*$G45*$I45*$L45)+(CM45/12*3*$F45*$G45*$I45*$L45)</f>
        <v>181907.712</v>
      </c>
      <c r="CO45" s="44">
        <v>9</v>
      </c>
      <c r="CP45" s="44">
        <f>(CO45/12*5*$D45*$G45*$H45*$L45)+(CO45/12*4*$E45*$G45*$I45*$L45)+(CO45/12*3*$F45*$G45*$I45*$L45)</f>
        <v>102323.08799999999</v>
      </c>
      <c r="CQ45" s="49"/>
      <c r="CR45" s="44">
        <f>(CQ45/12*5*$D45*$G45*$H45*$K45)+(CQ45/12*4*$E45*$G45*$I45*$K45)+(CQ45/12*3*$F45*$G45*$I45*$K45)</f>
        <v>0</v>
      </c>
      <c r="CS45" s="44">
        <v>15</v>
      </c>
      <c r="CT45" s="44">
        <f>(CS45/12*5*$D45*$G45*$H45*$L45)+(CS45/12*4*$E45*$G45*$I45*$L45)+(CS45/12*3*$F45*$G45*$I45*$L45)</f>
        <v>170538.47999999998</v>
      </c>
      <c r="CU45" s="44">
        <v>21</v>
      </c>
      <c r="CV45" s="44">
        <f>(CU45/12*5*$D45*$G45*$H45*$L45)+(CU45/12*4*$E45*$G45*$I45*$L45)+(CU45/12*3*$F45*$G45*$I45*$L45)</f>
        <v>238753.87199999997</v>
      </c>
      <c r="CW45" s="44"/>
      <c r="CX45" s="44">
        <f>(CW45/12*5*$D45*$G45*$H45*$L45)+(CW45/12*4*$E45*$G45*$I45*$L45)+(CW45/12*3*$F45*$G45*$I45*$L45)</f>
        <v>0</v>
      </c>
      <c r="CY45" s="44"/>
      <c r="CZ45" s="44">
        <f>(CY45/12*5*$D45*$G45*$H45*$L45)+(CY45/12*4*$E45*$G45*$I45*$L45)+(CY45/12*3*$F45*$G45*$I45*$L45)</f>
        <v>0</v>
      </c>
      <c r="DA45" s="44">
        <v>42</v>
      </c>
      <c r="DB45" s="44">
        <f>(DA45/12*5*$D45*$G45*$H45*$L45)+(DA45/12*4*$E45*$G45*$I45*$L45)+(DA45/12*3*$F45*$G45*$I45*$L45)</f>
        <v>477507.74399999995</v>
      </c>
      <c r="DC45" s="44">
        <v>10</v>
      </c>
      <c r="DD45" s="44">
        <f>(DC45/12*5*$D45*$G45*$H45*$K45)+(DC45/12*4*$E45*$G45*$I45*$K45)+(DC45/12*3*$F45*$G45*$I45*$K45)</f>
        <v>94743.599999999991</v>
      </c>
      <c r="DE45" s="44">
        <v>16</v>
      </c>
      <c r="DF45" s="44">
        <f>(DE45/12*5*$D45*$G45*$H45*$K45)+(DE45/12*4*$E45*$G45*$I45*$K45)+(DE45/12*3*$F45*$G45*$I45*$K45)</f>
        <v>151589.75999999998</v>
      </c>
      <c r="DG45" s="44">
        <v>7</v>
      </c>
      <c r="DH45" s="44">
        <f>(DG45/12*5*$D45*$G45*$H45*$L45)+(DG45/12*4*$E45*$G45*$I45*$L45)+(DG45/12*3*$F45*$G45*$I45*$L45)</f>
        <v>79584.623999999996</v>
      </c>
      <c r="DI45" s="44">
        <v>3</v>
      </c>
      <c r="DJ45" s="44">
        <f>(DI45/12*5*$D45*$G45*$H45*$L45)+(DI45/12*4*$E45*$G45*$I45*$L45)+(DI45/12*3*$F45*$G45*$I45*$L45)</f>
        <v>34107.695999999996</v>
      </c>
      <c r="DK45" s="44"/>
      <c r="DL45" s="44">
        <f>(DK45/12*5*$D45*$G45*$H45*$M45)+(DK45/12*4*$E45*$G45*$I45*$M45)+(DK45/12*3*$F45*$G45*$I45*$M45)</f>
        <v>0</v>
      </c>
      <c r="DM45" s="44"/>
      <c r="DN45" s="44">
        <f>(DM45/12*5*$D45*$G45*$H45*$N45)+(DM45/12*4*$E45*$G45*$I45*$N45)+(DM45/12*3*$F45*$G45*$I45*$N45)</f>
        <v>0</v>
      </c>
      <c r="DO45" s="44"/>
      <c r="DP45" s="44">
        <f>(DO45*$D45*$G45*$H45*$L45)</f>
        <v>0</v>
      </c>
      <c r="DQ45" s="44">
        <f t="shared" si="234"/>
        <v>917</v>
      </c>
      <c r="DR45" s="44">
        <f t="shared" si="234"/>
        <v>9140862.5279999971</v>
      </c>
    </row>
    <row r="46" spans="1:122" ht="15.75" customHeight="1" x14ac:dyDescent="0.25">
      <c r="A46" s="100">
        <v>7</v>
      </c>
      <c r="B46" s="114"/>
      <c r="C46" s="102" t="s">
        <v>177</v>
      </c>
      <c r="D46" s="109">
        <f t="shared" si="56"/>
        <v>19063</v>
      </c>
      <c r="E46" s="110">
        <v>18530</v>
      </c>
      <c r="F46" s="110">
        <v>18715</v>
      </c>
      <c r="G46" s="115">
        <v>1.84</v>
      </c>
      <c r="H46" s="111">
        <v>1</v>
      </c>
      <c r="I46" s="111">
        <v>1</v>
      </c>
      <c r="J46" s="112"/>
      <c r="K46" s="109">
        <v>1.4</v>
      </c>
      <c r="L46" s="109">
        <v>1.68</v>
      </c>
      <c r="M46" s="109">
        <v>2.23</v>
      </c>
      <c r="N46" s="109">
        <v>2.57</v>
      </c>
      <c r="O46" s="108">
        <f t="shared" ref="O46:BZ46" si="235">O47</f>
        <v>0</v>
      </c>
      <c r="P46" s="108">
        <f t="shared" si="235"/>
        <v>0</v>
      </c>
      <c r="Q46" s="108">
        <f t="shared" si="235"/>
        <v>0</v>
      </c>
      <c r="R46" s="108">
        <f t="shared" si="235"/>
        <v>0</v>
      </c>
      <c r="S46" s="108">
        <v>0</v>
      </c>
      <c r="T46" s="108">
        <f t="shared" si="235"/>
        <v>0</v>
      </c>
      <c r="U46" s="108">
        <f t="shared" si="235"/>
        <v>0</v>
      </c>
      <c r="V46" s="108">
        <f t="shared" si="235"/>
        <v>0</v>
      </c>
      <c r="W46" s="108">
        <f t="shared" si="235"/>
        <v>0</v>
      </c>
      <c r="X46" s="108">
        <f t="shared" si="235"/>
        <v>0</v>
      </c>
      <c r="Y46" s="108">
        <f t="shared" si="235"/>
        <v>0</v>
      </c>
      <c r="Z46" s="108">
        <f t="shared" si="235"/>
        <v>0</v>
      </c>
      <c r="AA46" s="108">
        <f t="shared" si="235"/>
        <v>33</v>
      </c>
      <c r="AB46" s="108">
        <f t="shared" si="235"/>
        <v>1973879.7385999998</v>
      </c>
      <c r="AC46" s="108">
        <f t="shared" si="235"/>
        <v>0</v>
      </c>
      <c r="AD46" s="108">
        <f t="shared" si="235"/>
        <v>0</v>
      </c>
      <c r="AE46" s="108">
        <f t="shared" si="235"/>
        <v>59</v>
      </c>
      <c r="AF46" s="108">
        <f t="shared" si="235"/>
        <v>3571307.3666666672</v>
      </c>
      <c r="AG46" s="108">
        <f t="shared" si="235"/>
        <v>42</v>
      </c>
      <c r="AH46" s="108">
        <f t="shared" si="235"/>
        <v>2159869.8043999998</v>
      </c>
      <c r="AI46" s="108">
        <f t="shared" si="235"/>
        <v>0</v>
      </c>
      <c r="AJ46" s="108">
        <f t="shared" si="235"/>
        <v>0</v>
      </c>
      <c r="AK46" s="108">
        <f t="shared" si="235"/>
        <v>0</v>
      </c>
      <c r="AL46" s="108">
        <f t="shared" si="235"/>
        <v>0</v>
      </c>
      <c r="AM46" s="108">
        <f t="shared" si="235"/>
        <v>0</v>
      </c>
      <c r="AN46" s="108">
        <f t="shared" si="235"/>
        <v>0</v>
      </c>
      <c r="AO46" s="108">
        <f t="shared" si="235"/>
        <v>3</v>
      </c>
      <c r="AP46" s="108">
        <f t="shared" si="235"/>
        <v>178325.50108800002</v>
      </c>
      <c r="AQ46" s="108">
        <f t="shared" si="235"/>
        <v>0</v>
      </c>
      <c r="AR46" s="108">
        <f t="shared" si="235"/>
        <v>0</v>
      </c>
      <c r="AS46" s="108">
        <f t="shared" si="235"/>
        <v>9</v>
      </c>
      <c r="AT46" s="108">
        <f t="shared" si="235"/>
        <v>534976.50326400006</v>
      </c>
      <c r="AU46" s="108">
        <f t="shared" si="235"/>
        <v>0</v>
      </c>
      <c r="AV46" s="108">
        <f t="shared" si="235"/>
        <v>0</v>
      </c>
      <c r="AW46" s="108">
        <f t="shared" si="235"/>
        <v>0</v>
      </c>
      <c r="AX46" s="108">
        <f t="shared" si="235"/>
        <v>0</v>
      </c>
      <c r="AY46" s="108">
        <f t="shared" si="235"/>
        <v>0</v>
      </c>
      <c r="AZ46" s="108">
        <f t="shared" si="235"/>
        <v>0</v>
      </c>
      <c r="BA46" s="108">
        <f t="shared" si="235"/>
        <v>0</v>
      </c>
      <c r="BB46" s="108">
        <f t="shared" si="235"/>
        <v>0</v>
      </c>
      <c r="BC46" s="108">
        <f t="shared" si="235"/>
        <v>0</v>
      </c>
      <c r="BD46" s="108">
        <f t="shared" si="235"/>
        <v>0</v>
      </c>
      <c r="BE46" s="108">
        <f t="shared" si="235"/>
        <v>0</v>
      </c>
      <c r="BF46" s="108">
        <f t="shared" si="235"/>
        <v>0</v>
      </c>
      <c r="BG46" s="108">
        <v>0</v>
      </c>
      <c r="BH46" s="108">
        <f t="shared" si="235"/>
        <v>0</v>
      </c>
      <c r="BI46" s="108">
        <f t="shared" si="235"/>
        <v>0</v>
      </c>
      <c r="BJ46" s="108">
        <f t="shared" si="235"/>
        <v>0</v>
      </c>
      <c r="BK46" s="108">
        <f t="shared" si="235"/>
        <v>0</v>
      </c>
      <c r="BL46" s="108">
        <f t="shared" si="235"/>
        <v>0</v>
      </c>
      <c r="BM46" s="108">
        <f t="shared" si="235"/>
        <v>0</v>
      </c>
      <c r="BN46" s="108">
        <f t="shared" si="235"/>
        <v>0</v>
      </c>
      <c r="BO46" s="108">
        <f t="shared" si="235"/>
        <v>0</v>
      </c>
      <c r="BP46" s="108">
        <f t="shared" si="235"/>
        <v>0</v>
      </c>
      <c r="BQ46" s="108">
        <f t="shared" si="235"/>
        <v>35</v>
      </c>
      <c r="BR46" s="108">
        <f t="shared" si="235"/>
        <v>2298227.0863999999</v>
      </c>
      <c r="BS46" s="108">
        <f t="shared" si="235"/>
        <v>0</v>
      </c>
      <c r="BT46" s="108">
        <f t="shared" si="235"/>
        <v>0</v>
      </c>
      <c r="BU46" s="108">
        <f t="shared" si="235"/>
        <v>0</v>
      </c>
      <c r="BV46" s="108">
        <f t="shared" si="235"/>
        <v>0</v>
      </c>
      <c r="BW46" s="108">
        <f t="shared" si="235"/>
        <v>0</v>
      </c>
      <c r="BX46" s="108">
        <f t="shared" si="235"/>
        <v>0</v>
      </c>
      <c r="BY46" s="108">
        <f t="shared" si="235"/>
        <v>0</v>
      </c>
      <c r="BZ46" s="108">
        <f t="shared" si="235"/>
        <v>0</v>
      </c>
      <c r="CA46" s="108">
        <f t="shared" ref="CA46:DR46" si="236">CA47</f>
        <v>0</v>
      </c>
      <c r="CB46" s="108">
        <f t="shared" si="236"/>
        <v>0</v>
      </c>
      <c r="CC46" s="108">
        <f t="shared" si="236"/>
        <v>0</v>
      </c>
      <c r="CD46" s="108">
        <f t="shared" si="236"/>
        <v>0</v>
      </c>
      <c r="CE46" s="108">
        <f t="shared" si="236"/>
        <v>0</v>
      </c>
      <c r="CF46" s="108">
        <f t="shared" si="236"/>
        <v>0</v>
      </c>
      <c r="CG46" s="108">
        <f t="shared" si="236"/>
        <v>0</v>
      </c>
      <c r="CH46" s="108">
        <f t="shared" si="236"/>
        <v>0</v>
      </c>
      <c r="CI46" s="108">
        <f t="shared" si="236"/>
        <v>0</v>
      </c>
      <c r="CJ46" s="108">
        <f t="shared" si="236"/>
        <v>0</v>
      </c>
      <c r="CK46" s="108">
        <f t="shared" si="236"/>
        <v>0</v>
      </c>
      <c r="CL46" s="108">
        <f t="shared" si="236"/>
        <v>0</v>
      </c>
      <c r="CM46" s="108">
        <f t="shared" si="236"/>
        <v>0</v>
      </c>
      <c r="CN46" s="108">
        <f t="shared" si="236"/>
        <v>0</v>
      </c>
      <c r="CO46" s="108">
        <f t="shared" si="236"/>
        <v>5</v>
      </c>
      <c r="CP46" s="108">
        <f t="shared" si="236"/>
        <v>338712.42468000005</v>
      </c>
      <c r="CQ46" s="113">
        <f t="shared" si="236"/>
        <v>2</v>
      </c>
      <c r="CR46" s="108">
        <f t="shared" si="236"/>
        <v>109439.38506666664</v>
      </c>
      <c r="CS46" s="108">
        <f t="shared" si="236"/>
        <v>0</v>
      </c>
      <c r="CT46" s="108">
        <f t="shared" si="236"/>
        <v>0</v>
      </c>
      <c r="CU46" s="108">
        <f t="shared" si="236"/>
        <v>0</v>
      </c>
      <c r="CV46" s="108">
        <f t="shared" si="236"/>
        <v>0</v>
      </c>
      <c r="CW46" s="108">
        <f t="shared" si="236"/>
        <v>0</v>
      </c>
      <c r="CX46" s="108">
        <f t="shared" si="236"/>
        <v>0</v>
      </c>
      <c r="CY46" s="108">
        <f t="shared" si="236"/>
        <v>0</v>
      </c>
      <c r="CZ46" s="108">
        <f t="shared" si="236"/>
        <v>0</v>
      </c>
      <c r="DA46" s="108">
        <f t="shared" si="236"/>
        <v>0</v>
      </c>
      <c r="DB46" s="108">
        <f t="shared" si="236"/>
        <v>0</v>
      </c>
      <c r="DC46" s="108">
        <f t="shared" si="236"/>
        <v>9</v>
      </c>
      <c r="DD46" s="108">
        <f t="shared" si="236"/>
        <v>492477.23279999994</v>
      </c>
      <c r="DE46" s="108">
        <f t="shared" si="236"/>
        <v>0</v>
      </c>
      <c r="DF46" s="108">
        <f t="shared" si="236"/>
        <v>0</v>
      </c>
      <c r="DG46" s="108">
        <f t="shared" si="236"/>
        <v>0</v>
      </c>
      <c r="DH46" s="108">
        <f t="shared" si="236"/>
        <v>0</v>
      </c>
      <c r="DI46" s="108">
        <f t="shared" si="236"/>
        <v>0</v>
      </c>
      <c r="DJ46" s="108">
        <f t="shared" si="236"/>
        <v>0</v>
      </c>
      <c r="DK46" s="108">
        <f t="shared" si="236"/>
        <v>0</v>
      </c>
      <c r="DL46" s="108">
        <f t="shared" si="236"/>
        <v>0</v>
      </c>
      <c r="DM46" s="108">
        <f t="shared" si="236"/>
        <v>0</v>
      </c>
      <c r="DN46" s="108">
        <f t="shared" si="236"/>
        <v>0</v>
      </c>
      <c r="DO46" s="108">
        <f t="shared" si="236"/>
        <v>0</v>
      </c>
      <c r="DP46" s="108">
        <f t="shared" si="236"/>
        <v>0</v>
      </c>
      <c r="DQ46" s="108">
        <f t="shared" si="236"/>
        <v>197</v>
      </c>
      <c r="DR46" s="108">
        <f t="shared" si="236"/>
        <v>11657215.042965334</v>
      </c>
    </row>
    <row r="47" spans="1:122" ht="30" customHeight="1" x14ac:dyDescent="0.25">
      <c r="A47" s="51"/>
      <c r="B47" s="52">
        <v>30</v>
      </c>
      <c r="C47" s="38" t="s">
        <v>178</v>
      </c>
      <c r="D47" s="39">
        <f t="shared" si="56"/>
        <v>19063</v>
      </c>
      <c r="E47" s="40">
        <v>18530</v>
      </c>
      <c r="F47" s="40">
        <v>18715</v>
      </c>
      <c r="G47" s="53">
        <v>1.84</v>
      </c>
      <c r="H47" s="42">
        <v>1</v>
      </c>
      <c r="I47" s="42">
        <v>1</v>
      </c>
      <c r="J47" s="43"/>
      <c r="K47" s="39">
        <v>1.4</v>
      </c>
      <c r="L47" s="39">
        <v>1.68</v>
      </c>
      <c r="M47" s="39">
        <v>2.23</v>
      </c>
      <c r="N47" s="39">
        <v>2.57</v>
      </c>
      <c r="O47" s="44">
        <v>0</v>
      </c>
      <c r="P47" s="44">
        <f>(O47/12*5*$D47*$G47*$H47*$K47*P$8)+(O47/12*4*$E47*$G47*$I47*$K47*P$9)+(O47/12*3*$F47*$G47*$I47*$K47*P$9)</f>
        <v>0</v>
      </c>
      <c r="Q47" s="44">
        <v>0</v>
      </c>
      <c r="R47" s="44">
        <f>(Q47/12*5*$D47*$G47*$H47*$K47*R$8)+(Q47/12*4*$E47*$G47*$I47*$K47*R$9)+(Q47/12*3*$F47*$G47*$I47*$K47*R$9)</f>
        <v>0</v>
      </c>
      <c r="S47" s="44"/>
      <c r="T47" s="44">
        <f>(S47/12*5*$D47*$G47*$H47*$K47*T$8)+(S47/12*4*$E47*$G47*$I47*$K47*T$9)+(S47/12*3*$F47*$G47*$I47*$K47*T$9)</f>
        <v>0</v>
      </c>
      <c r="U47" s="44"/>
      <c r="V47" s="44">
        <f>(U47/12*5*$D47*$G47*$H47*$K47*V$8)+(U47/12*4*$E47*$G47*$I47*$K47*V$9)+(U47/12*3*$F47*$G47*$I47*$K47*V$9)</f>
        <v>0</v>
      </c>
      <c r="W47" s="44"/>
      <c r="X47" s="44">
        <f>(W47/12*5*$D47*$G47*$H47*$K47*X$8)+(W47/12*4*$E47*$G47*$I47*$K47*X$9)+(W47/12*3*$F47*$G47*$I47*$K47*X$9)</f>
        <v>0</v>
      </c>
      <c r="Y47" s="44">
        <v>0</v>
      </c>
      <c r="Z47" s="44">
        <f>(Y47/12*5*$D47*$G47*$H47*$K47*Z$8)+(Y47/12*4*$E47*$G47*$I47*$K47*Z$9)+(Y47/12*3*$F47*$G47*$I47*$K47*Z$9)</f>
        <v>0</v>
      </c>
      <c r="AA47" s="44">
        <v>33</v>
      </c>
      <c r="AB47" s="44">
        <f>(AA47/12*5*$D47*$G47*$H47*$K47*AB$8)+(AA47/12*4*$E47*$G47*$I47*$K47*AB$9)+(AA47/12*3*$F47*$G47*$I47*$K47*AB$9)</f>
        <v>1973879.7385999998</v>
      </c>
      <c r="AC47" s="44"/>
      <c r="AD47" s="44">
        <f>(AC47/12*5*$D47*$G47*$H47*$K47*AD$8)+(AC47/12*4*$E47*$G47*$I47*$K47*AD$9)+(AC47/12*3*$F47*$G47*$I47*$K47*AD$9)</f>
        <v>0</v>
      </c>
      <c r="AE47" s="44">
        <v>59</v>
      </c>
      <c r="AF47" s="44">
        <f>(AE47/12*5*$D47*$G47*$H47*$K47*AF$8)+(AE47/12*4*$E47*$G47*$I47*$K47*AF$9)+(AE47/12*3*$F47*$G47*$I47*$K47*AF$9)</f>
        <v>3571307.3666666672</v>
      </c>
      <c r="AG47" s="44">
        <v>42</v>
      </c>
      <c r="AH47" s="44">
        <f>(AG47/12*5*$D47*$G47*$H47*$K47*AH$8)+(AG47/12*4*$E47*$G47*$I47*$K47*AH$9)+(AG47/12*3*$F47*$G47*$I47*$K47*AH$9)</f>
        <v>2159869.8043999998</v>
      </c>
      <c r="AI47" s="44"/>
      <c r="AJ47" s="44">
        <f>(AI47/12*5*$D47*$G47*$H47*$K47*AJ$8)+(AI47/12*4*$E47*$G47*$I47*$K47*AJ$9)+(AI47/12*3*$F47*$G47*$I47*$K47*AJ$9)</f>
        <v>0</v>
      </c>
      <c r="AK47" s="44"/>
      <c r="AL47" s="44">
        <f>(AK47/12*5*$D47*$G47*$H47*$K47*AL$8)+(AK47/12*4*$E47*$G47*$I47*$K47*AL$9)+(AK47/12*3*$F47*$G47*$I47*$K47*AL$9)</f>
        <v>0</v>
      </c>
      <c r="AM47" s="47">
        <v>0</v>
      </c>
      <c r="AN47" s="44">
        <f>(AM47/12*5*$D47*$G47*$H47*$K47*AN$8)+(AM47/12*4*$E47*$G47*$I47*$K47*AN$9)+(AM47/12*3*$F47*$G47*$I47*$K47*AN$9)</f>
        <v>0</v>
      </c>
      <c r="AO47" s="48">
        <v>3</v>
      </c>
      <c r="AP47" s="44">
        <f>(AO47/12*5*$D47*$G47*$H47*$L47*AP$8)+(AO47/12*4*$E47*$G47*$I47*$L47*AP$9)+(AO47/12*3*$F47*$G47*$I47*$L47*AP$9)</f>
        <v>178325.50108800002</v>
      </c>
      <c r="AQ47" s="44"/>
      <c r="AR47" s="44">
        <f>(AQ47/12*5*$D47*$G47*$H47*$L47*AR$8)+(AQ47/12*4*$E47*$G47*$I47*$L47*AR$9)+(AQ47/12*3*$F47*$G47*$I47*$L47*AR$9)</f>
        <v>0</v>
      </c>
      <c r="AS47" s="44">
        <v>9</v>
      </c>
      <c r="AT47" s="44">
        <f>(AS47/12*5*$D47*$G47*$H47*$L47*AT$8)+(AS47/12*4*$E47*$G47*$I47*$L47*AT$9)+(AS47/12*3*$F47*$G47*$I47*$L47*AT$10)</f>
        <v>534976.50326400006</v>
      </c>
      <c r="AU47" s="44"/>
      <c r="AV47" s="44">
        <f>(AU47/12*5*$D47*$G47*$H47*$L47*AV$8)+(AU47/12*4*$E47*$G47*$I47*$L47*AV$9)+(AU47/12*3*$F47*$G47*$I47*$L47*AV$9)</f>
        <v>0</v>
      </c>
      <c r="AW47" s="44"/>
      <c r="AX47" s="44">
        <f>(AW47/12*5*$D47*$G47*$H47*$K47*AX$8)+(AW47/12*4*$E47*$G47*$I47*$K47*AX$9)+(AW47/12*3*$F47*$G47*$I47*$K47*AX$9)</f>
        <v>0</v>
      </c>
      <c r="AY47" s="44"/>
      <c r="AZ47" s="44">
        <f>(AY47/12*5*$D47*$G47*$H47*$K47*AZ$8)+(AY47/12*4*$E47*$G47*$I47*$K47*AZ$9)+(AY47/12*3*$F47*$G47*$I47*$K47*AZ$9)</f>
        <v>0</v>
      </c>
      <c r="BA47" s="44"/>
      <c r="BB47" s="44">
        <f>(BA47/12*5*$D47*$G47*$H47*$L47*BB$8)+(BA47/12*4*$E47*$G47*$I47*$L47*BB$9)+(BA47/12*3*$F47*$G47*$I47*$L47*BB$9)</f>
        <v>0</v>
      </c>
      <c r="BC47" s="44"/>
      <c r="BD47" s="44">
        <f>(BC47/12*5*$D47*$G47*$H47*$K47*BD$8)+(BC47/12*4*$E47*$G47*$I47*$K47*BD$9)+(BC47/12*3*$F47*$G47*$I47*$K47*BD$9)</f>
        <v>0</v>
      </c>
      <c r="BE47" s="44"/>
      <c r="BF47" s="44">
        <f>(BE47/12*5*$D47*$G47*$H47*$K47*BF$8)+(BE47/12*4*$E47*$G47*$I47*$K47*BF$9)+(BE47/12*3*$F47*$G47*$I47*$K47*BF$9)</f>
        <v>0</v>
      </c>
      <c r="BG47" s="44"/>
      <c r="BH47" s="44">
        <f>(BG47/12*5*$D47*$G47*$H47*$K47*BH$8)+(BG47/12*4*$E47*$G47*$I47*$K47*BH$9)+(BG47/12*3*$F47*$G47*$I47*$K47*BH$9)</f>
        <v>0</v>
      </c>
      <c r="BI47" s="44"/>
      <c r="BJ47" s="44">
        <f>(BI47/12*5*$D47*$G47*$H47*$L47*BJ$8)+(BI47/12*4*$E47*$G47*$I47*$L47*BJ$9)+(BI47/12*3*$F47*$G47*$I47*$L47*BJ$9)</f>
        <v>0</v>
      </c>
      <c r="BK47" s="44">
        <v>0</v>
      </c>
      <c r="BL47" s="44">
        <f>(BK47/12*5*$D47*$G47*$H47*$K47*BL$8)+(BK47/12*4*$E47*$G47*$I47*$K47*BL$9)+(BK47/12*3*$F47*$G47*$I47*$K47*BL$9)</f>
        <v>0</v>
      </c>
      <c r="BM47" s="44"/>
      <c r="BN47" s="44">
        <f>(BM47/12*5*$D47*$G47*$H47*$K47*BN$8)+(BM47/12*4*$E47*$G47*$I47*$K47*BN$9)+(BM47/12*3*$F47*$G47*$I47*$K47*BN$9)</f>
        <v>0</v>
      </c>
      <c r="BO47" s="54"/>
      <c r="BP47" s="44">
        <f>(BO47/12*5*$D47*$G47*$H47*$L47*BP$8)+(BO47/12*4*$E47*$G47*$I47*$L47*BP$9)+(BO47/12*3*$F47*$G47*$I47*$L47*BP$9)</f>
        <v>0</v>
      </c>
      <c r="BQ47" s="44">
        <v>35</v>
      </c>
      <c r="BR47" s="44">
        <f>(BQ47/12*5*$D47*$G47*$H47*$L47*BR$8)+(BQ47/12*4*$E47*$G47*$I47*$L47*BR$9)+(BQ47/12*3*$F47*$G47*$I47*$L47*BR$9)</f>
        <v>2298227.0863999999</v>
      </c>
      <c r="BS47" s="44"/>
      <c r="BT47" s="44">
        <f>(BS47/12*5*$D47*$G47*$H47*$K47*BT$8)+(BS47/12*4*$E47*$G47*$I47*$K47*BT$9)+(BS47/12*3*$F47*$G47*$I47*$K47*BT$9)</f>
        <v>0</v>
      </c>
      <c r="BU47" s="44"/>
      <c r="BV47" s="44">
        <f>(BU47/12*5*$D47*$G47*$H47*$K47*BV$8)+(BU47/12*4*$E47*$G47*$I47*$K47*BV$9)+(BU47/12*3*$F47*$G47*$I47*$K47*BV$9)</f>
        <v>0</v>
      </c>
      <c r="BW47" s="44"/>
      <c r="BX47" s="44">
        <f>(BW47/12*5*$D47*$G47*$H47*$L47*BX$8)+(BW47/12*4*$E47*$G47*$I47*$L47*BX$9)+(BW47/12*3*$F47*$G47*$I47*$L47*BX$9)</f>
        <v>0</v>
      </c>
      <c r="BY47" s="44"/>
      <c r="BZ47" s="44">
        <f>(BY47/12*5*$D47*$G47*$H47*$L47*BZ$8)+(BY47/12*4*$E47*$G47*$I47*$L47*BZ$9)+(BY47/12*3*$F47*$G47*$I47*$L47*BZ$9)</f>
        <v>0</v>
      </c>
      <c r="CA47" s="44"/>
      <c r="CB47" s="44">
        <f>(CA47/12*5*$D47*$G47*$H47*$K47*CB$8)+(CA47/12*4*$E47*$G47*$I47*$K47*CB$9)+(CA47/12*3*$F47*$G47*$I47*$K47*CB$9)</f>
        <v>0</v>
      </c>
      <c r="CC47" s="44"/>
      <c r="CD47" s="44">
        <f t="shared" ref="CD47" si="237">(CC47/12*5*$D47*$G47*$H47*$L47*CD$8)+(CC47/12*4*$E47*$G47*$I47*$L47*CD$9)+(CC47/12*3*$F47*$G47*$I47*$L47*CD$9)</f>
        <v>0</v>
      </c>
      <c r="CE47" s="44"/>
      <c r="CF47" s="44">
        <f>(CE47/12*5*$D47*$G47*$H47*$K47*CF$8)+(CE47/12*4*$E47*$G47*$I47*$K47*CF$9)+(CE47/12*3*$F47*$G47*$I47*$K47*CF$9)</f>
        <v>0</v>
      </c>
      <c r="CG47" s="44"/>
      <c r="CH47" s="44">
        <f>(CG47/12*5*$D47*$G47*$H47*$K47*CH$8)+(CG47/12*4*$E47*$G47*$I47*$K47*CH$9)+(CG47/12*3*$F47*$G47*$I47*$K47*CH$9)</f>
        <v>0</v>
      </c>
      <c r="CI47" s="44"/>
      <c r="CJ47" s="44">
        <f>(CI47/12*5*$D47*$G47*$H47*$K47*CJ$8)+(CI47/12*4*$E47*$G47*$I47*$K47*CJ$9)+(CI47/12*3*$F47*$G47*$I47*$K47*CJ$9)</f>
        <v>0</v>
      </c>
      <c r="CK47" s="44"/>
      <c r="CL47" s="44">
        <f>(CK47/12*5*$D47*$G47*$H47*$K47*CL$8)+(CK47/12*4*$E47*$G47*$I47*$K47*CL$9)+(CK47/12*3*$F47*$G47*$I47*$K47*CL$9)</f>
        <v>0</v>
      </c>
      <c r="CM47" s="44"/>
      <c r="CN47" s="44">
        <f>(CM47/12*5*$D47*$G47*$H47*$L47*CN$8)+(CM47/12*4*$E47*$G47*$I47*$L47*CN$9)+(CM47/12*3*$F47*$G47*$I47*$L47*CN$9)</f>
        <v>0</v>
      </c>
      <c r="CO47" s="44">
        <v>5</v>
      </c>
      <c r="CP47" s="44">
        <f>(CO47/12*5*$D47*$G47*$H47*$L47*CP$8)+(CO47/12*4*$E47*$G47*$I47*$L47*CP$9)+(CO47/12*3*$F47*$G47*$I47*$L47*CP$9)</f>
        <v>338712.42468000005</v>
      </c>
      <c r="CQ47" s="49">
        <v>2</v>
      </c>
      <c r="CR47" s="44">
        <f>(CQ47/12*5*$D47*$G47*$H47*$K47*CR$8)+(CQ47/12*4*$E47*$G47*$I47*$K47*CR$9)+(CQ47/12*3*$F47*$G47*$I47*$K47*CR$9)</f>
        <v>109439.38506666664</v>
      </c>
      <c r="CS47" s="44"/>
      <c r="CT47" s="44">
        <f>(CS47/12*5*$D47*$G47*$H47*$L47*CT$8)+(CS47/12*4*$E47*$G47*$I47*$L47*CT$9)+(CS47/12*3*$F47*$G47*$I47*$L47*CT$9)</f>
        <v>0</v>
      </c>
      <c r="CU47" s="44"/>
      <c r="CV47" s="44">
        <f>(CU47/12*5*$D47*$G47*$H47*$L47*CV$8)+(CU47/12*4*$E47*$G47*$I47*$L47*CV$9)+(CU47/12*3*$F47*$G47*$I47*$L47*CV$9)</f>
        <v>0</v>
      </c>
      <c r="CW47" s="44"/>
      <c r="CX47" s="44">
        <f>(CW47/12*5*$D47*$G47*$H47*$L47*CX$8)+(CW47/12*4*$E47*$G47*$I47*$L47*CX$9)+(CW47/12*3*$F47*$G47*$I47*$L47*CX$9)</f>
        <v>0</v>
      </c>
      <c r="CY47" s="44"/>
      <c r="CZ47" s="44">
        <f>(CY47/12*5*$D47*$G47*$H47*$L47*CZ$8)+(CY47/12*4*$E47*$G47*$I47*$L47*CZ$9)+(CY47/12*3*$F47*$G47*$I47*$L47*CZ$9)</f>
        <v>0</v>
      </c>
      <c r="DA47" s="44"/>
      <c r="DB47" s="44">
        <f>(DA47/12*5*$D47*$G47*$H47*$L47*DB$8)+(DA47/12*4*$E47*$G47*$I47*$L47*DB$9)+(DA47/12*3*$F47*$G47*$I47*$L47*DB$9)</f>
        <v>0</v>
      </c>
      <c r="DC47" s="44">
        <v>9</v>
      </c>
      <c r="DD47" s="44">
        <f>(DC47/12*5*$D47*$G47*$H47*$K47*DD$8)+(DC47/12*4*$E47*$G47*$I47*$K47*DD$9)+(DC47/12*3*$F47*$G47*$I47*$K47*DD$9)</f>
        <v>492477.23279999994</v>
      </c>
      <c r="DE47" s="44"/>
      <c r="DF47" s="44">
        <f>(DE47/12*5*$D47*$G47*$H47*$K47*DF$8)+(DE47/12*4*$E47*$G47*$I47*$K47*DF$9)+(DE47/12*3*$F47*$G47*$I47*$K47*DF$9)</f>
        <v>0</v>
      </c>
      <c r="DG47" s="44"/>
      <c r="DH47" s="44">
        <f>(DG47/12*5*$D47*$G47*$H47*$L47*DH$8)+(DG47/12*4*$E47*$G47*$I47*$L47*DH$9)+(DG47/12*3*$F47*$G47*$I47*$L47*DH$9)</f>
        <v>0</v>
      </c>
      <c r="DI47" s="44"/>
      <c r="DJ47" s="44">
        <f>(DI47/12*5*$D47*$G47*$H47*$L47*DJ$8)+(DI47/12*4*$E47*$G47*$I47*$L47*DJ$9)+(DI47/12*3*$F47*$G47*$I47*$L47*DJ$9)</f>
        <v>0</v>
      </c>
      <c r="DK47" s="44"/>
      <c r="DL47" s="44">
        <f>(DK47/12*5*$D47*$G47*$H47*$M47*DL$8)+(DK47/12*4*$E47*$G47*$I47*$M47*DL$9)+(DK47/12*3*$F47*$G47*$I47*$M47*DL$9)</f>
        <v>0</v>
      </c>
      <c r="DM47" s="44"/>
      <c r="DN47" s="44">
        <f t="shared" ref="DN47" si="238">(DM47/12*5*$D47*$G47*$H47*$N47*DN$8)+(DM47/12*4*$E47*$G47*$I47*$N47*DN$9)+(DM47/12*3*$F47*$G47*$I47*$N47*DN$9)</f>
        <v>0</v>
      </c>
      <c r="DO47" s="44"/>
      <c r="DP47" s="44">
        <f t="shared" si="54"/>
        <v>0</v>
      </c>
      <c r="DQ47" s="44">
        <f>SUM(O47,Q47,S47,U47,W47,Y47,AA47,AC47,AE47,AG47,AI47,AK47,AM47,AO47,AQ47,AS47,AU47,AW47,AY47,BA47,BC47,BE47,BG47,BI47,BK47,BM47,BO47,BQ47,BS47,BU47,BW47,BY47,CA47,CC47,CE47,CG47,CI47,CK47,CM47,CO47,CQ47,CS47,CU47,CW47,CY47,DA47,DC47,DE47,DG47,DI47,DK47,DM47,DO47)</f>
        <v>197</v>
      </c>
      <c r="DR47" s="44">
        <f>SUM(P47,R47,T47,V47,X47,Z47,AB47,AD47,AF47,AH47,AJ47,AL47,AN47,AP47,AR47,AT47,AV47,AX47,AZ47,BB47,BD47,BF47,BH47,BJ47,BL47,BN47,BP47,BR47,BT47,BV47,BX47,BZ47,CB47,CD47,CF47,CH47,CJ47,CL47,CN47,CP47,CR47,CT47,CV47,CX47,CZ47,DB47,DD47,DF47,DH47,DJ47,DL47,DN47,DP47)</f>
        <v>11657215.042965334</v>
      </c>
    </row>
    <row r="48" spans="1:122" ht="15.75" customHeight="1" x14ac:dyDescent="0.25">
      <c r="A48" s="100">
        <v>8</v>
      </c>
      <c r="B48" s="114"/>
      <c r="C48" s="102" t="s">
        <v>179</v>
      </c>
      <c r="D48" s="109">
        <f t="shared" si="56"/>
        <v>19063</v>
      </c>
      <c r="E48" s="110">
        <v>18530</v>
      </c>
      <c r="F48" s="110">
        <v>18715</v>
      </c>
      <c r="G48" s="115">
        <v>4.59</v>
      </c>
      <c r="H48" s="111">
        <v>1</v>
      </c>
      <c r="I48" s="111">
        <v>1</v>
      </c>
      <c r="J48" s="112"/>
      <c r="K48" s="109">
        <v>1.4</v>
      </c>
      <c r="L48" s="109">
        <v>1.68</v>
      </c>
      <c r="M48" s="109">
        <v>2.23</v>
      </c>
      <c r="N48" s="109">
        <v>2.57</v>
      </c>
      <c r="O48" s="108">
        <f t="shared" ref="O48:BZ48" si="239">SUM(O49:O51)</f>
        <v>0</v>
      </c>
      <c r="P48" s="108">
        <f t="shared" si="239"/>
        <v>0</v>
      </c>
      <c r="Q48" s="108">
        <f t="shared" si="239"/>
        <v>0</v>
      </c>
      <c r="R48" s="108">
        <f t="shared" si="239"/>
        <v>0</v>
      </c>
      <c r="S48" s="108">
        <v>0</v>
      </c>
      <c r="T48" s="108">
        <f t="shared" ref="T48:AF48" si="240">SUM(T49:T51)</f>
        <v>0</v>
      </c>
      <c r="U48" s="108">
        <f t="shared" si="240"/>
        <v>0</v>
      </c>
      <c r="V48" s="108">
        <f t="shared" si="240"/>
        <v>0</v>
      </c>
      <c r="W48" s="108">
        <f t="shared" si="240"/>
        <v>0</v>
      </c>
      <c r="X48" s="108">
        <f t="shared" si="240"/>
        <v>0</v>
      </c>
      <c r="Y48" s="108">
        <f t="shared" si="240"/>
        <v>0</v>
      </c>
      <c r="Z48" s="108">
        <f t="shared" si="240"/>
        <v>0</v>
      </c>
      <c r="AA48" s="108">
        <f t="shared" si="240"/>
        <v>0</v>
      </c>
      <c r="AB48" s="108">
        <f t="shared" si="240"/>
        <v>0</v>
      </c>
      <c r="AC48" s="108">
        <f t="shared" si="240"/>
        <v>0</v>
      </c>
      <c r="AD48" s="108">
        <f t="shared" si="240"/>
        <v>0</v>
      </c>
      <c r="AE48" s="108">
        <f t="shared" si="240"/>
        <v>0</v>
      </c>
      <c r="AF48" s="108">
        <f t="shared" si="240"/>
        <v>0</v>
      </c>
      <c r="AG48" s="108">
        <f t="shared" si="239"/>
        <v>144</v>
      </c>
      <c r="AH48" s="108">
        <f t="shared" si="239"/>
        <v>24617708.60651667</v>
      </c>
      <c r="AI48" s="108">
        <f t="shared" si="239"/>
        <v>0</v>
      </c>
      <c r="AJ48" s="108">
        <f t="shared" si="239"/>
        <v>0</v>
      </c>
      <c r="AK48" s="108">
        <f t="shared" si="239"/>
        <v>0</v>
      </c>
      <c r="AL48" s="108">
        <f t="shared" si="239"/>
        <v>0</v>
      </c>
      <c r="AM48" s="108">
        <f t="shared" si="239"/>
        <v>0</v>
      </c>
      <c r="AN48" s="108">
        <f t="shared" si="239"/>
        <v>0</v>
      </c>
      <c r="AO48" s="108">
        <f t="shared" si="239"/>
        <v>0</v>
      </c>
      <c r="AP48" s="108">
        <f t="shared" si="239"/>
        <v>0</v>
      </c>
      <c r="AQ48" s="108">
        <f t="shared" si="239"/>
        <v>0</v>
      </c>
      <c r="AR48" s="108">
        <f t="shared" si="239"/>
        <v>0</v>
      </c>
      <c r="AS48" s="108">
        <f t="shared" si="239"/>
        <v>0</v>
      </c>
      <c r="AT48" s="108">
        <f t="shared" si="239"/>
        <v>0</v>
      </c>
      <c r="AU48" s="108">
        <f t="shared" si="239"/>
        <v>0</v>
      </c>
      <c r="AV48" s="108">
        <f t="shared" si="239"/>
        <v>0</v>
      </c>
      <c r="AW48" s="108">
        <f t="shared" si="239"/>
        <v>0</v>
      </c>
      <c r="AX48" s="108">
        <f t="shared" si="239"/>
        <v>0</v>
      </c>
      <c r="AY48" s="108">
        <f t="shared" si="239"/>
        <v>0</v>
      </c>
      <c r="AZ48" s="108">
        <f t="shared" si="239"/>
        <v>0</v>
      </c>
      <c r="BA48" s="108">
        <f t="shared" si="239"/>
        <v>0</v>
      </c>
      <c r="BB48" s="108">
        <f t="shared" si="239"/>
        <v>0</v>
      </c>
      <c r="BC48" s="108">
        <f t="shared" si="239"/>
        <v>0</v>
      </c>
      <c r="BD48" s="108">
        <f t="shared" si="239"/>
        <v>0</v>
      </c>
      <c r="BE48" s="108">
        <f t="shared" si="239"/>
        <v>0</v>
      </c>
      <c r="BF48" s="108">
        <f t="shared" si="239"/>
        <v>0</v>
      </c>
      <c r="BG48" s="108">
        <v>0</v>
      </c>
      <c r="BH48" s="108">
        <f t="shared" ref="BH48:BI48" si="241">SUM(BH49:BH51)</f>
        <v>0</v>
      </c>
      <c r="BI48" s="108">
        <f t="shared" si="241"/>
        <v>0</v>
      </c>
      <c r="BJ48" s="108">
        <f t="shared" si="239"/>
        <v>0</v>
      </c>
      <c r="BK48" s="108">
        <f t="shared" si="239"/>
        <v>0</v>
      </c>
      <c r="BL48" s="108">
        <f t="shared" si="239"/>
        <v>0</v>
      </c>
      <c r="BM48" s="108">
        <f t="shared" si="239"/>
        <v>0</v>
      </c>
      <c r="BN48" s="108">
        <f t="shared" si="239"/>
        <v>0</v>
      </c>
      <c r="BO48" s="108">
        <f t="shared" si="239"/>
        <v>0</v>
      </c>
      <c r="BP48" s="108">
        <f t="shared" si="239"/>
        <v>0</v>
      </c>
      <c r="BQ48" s="108">
        <f t="shared" si="239"/>
        <v>0</v>
      </c>
      <c r="BR48" s="108">
        <f t="shared" si="239"/>
        <v>0</v>
      </c>
      <c r="BS48" s="108">
        <f t="shared" si="239"/>
        <v>0</v>
      </c>
      <c r="BT48" s="108">
        <f t="shared" si="239"/>
        <v>0</v>
      </c>
      <c r="BU48" s="108">
        <f t="shared" si="239"/>
        <v>0</v>
      </c>
      <c r="BV48" s="108">
        <f t="shared" si="239"/>
        <v>0</v>
      </c>
      <c r="BW48" s="108">
        <f t="shared" si="239"/>
        <v>0</v>
      </c>
      <c r="BX48" s="108">
        <f t="shared" si="239"/>
        <v>0</v>
      </c>
      <c r="BY48" s="108">
        <f t="shared" si="239"/>
        <v>0</v>
      </c>
      <c r="BZ48" s="108">
        <f t="shared" si="239"/>
        <v>0</v>
      </c>
      <c r="CA48" s="108">
        <f t="shared" ref="CA48:DR48" si="242">SUM(CA49:CA51)</f>
        <v>0</v>
      </c>
      <c r="CB48" s="108">
        <f t="shared" si="242"/>
        <v>0</v>
      </c>
      <c r="CC48" s="108">
        <f t="shared" si="242"/>
        <v>0</v>
      </c>
      <c r="CD48" s="108">
        <f t="shared" si="242"/>
        <v>0</v>
      </c>
      <c r="CE48" s="108">
        <f t="shared" si="242"/>
        <v>0</v>
      </c>
      <c r="CF48" s="108">
        <f t="shared" si="242"/>
        <v>0</v>
      </c>
      <c r="CG48" s="108">
        <f t="shared" si="242"/>
        <v>0</v>
      </c>
      <c r="CH48" s="108">
        <f t="shared" si="242"/>
        <v>0</v>
      </c>
      <c r="CI48" s="108">
        <f t="shared" si="242"/>
        <v>0</v>
      </c>
      <c r="CJ48" s="108">
        <f t="shared" si="242"/>
        <v>0</v>
      </c>
      <c r="CK48" s="108">
        <f t="shared" si="242"/>
        <v>0</v>
      </c>
      <c r="CL48" s="108">
        <f t="shared" si="242"/>
        <v>0</v>
      </c>
      <c r="CM48" s="108">
        <f t="shared" si="242"/>
        <v>0</v>
      </c>
      <c r="CN48" s="108">
        <f t="shared" si="242"/>
        <v>0</v>
      </c>
      <c r="CO48" s="108">
        <f t="shared" si="242"/>
        <v>0</v>
      </c>
      <c r="CP48" s="108">
        <f t="shared" si="242"/>
        <v>0</v>
      </c>
      <c r="CQ48" s="113">
        <f t="shared" si="242"/>
        <v>0</v>
      </c>
      <c r="CR48" s="108">
        <f t="shared" si="242"/>
        <v>0</v>
      </c>
      <c r="CS48" s="108">
        <f t="shared" si="242"/>
        <v>0</v>
      </c>
      <c r="CT48" s="108">
        <f t="shared" si="242"/>
        <v>0</v>
      </c>
      <c r="CU48" s="108">
        <f t="shared" si="242"/>
        <v>0</v>
      </c>
      <c r="CV48" s="108">
        <f t="shared" si="242"/>
        <v>0</v>
      </c>
      <c r="CW48" s="108">
        <f t="shared" si="242"/>
        <v>0</v>
      </c>
      <c r="CX48" s="108">
        <f t="shared" si="242"/>
        <v>0</v>
      </c>
      <c r="CY48" s="108">
        <f t="shared" si="242"/>
        <v>0</v>
      </c>
      <c r="CZ48" s="108">
        <f t="shared" si="242"/>
        <v>0</v>
      </c>
      <c r="DA48" s="108">
        <f t="shared" si="242"/>
        <v>0</v>
      </c>
      <c r="DB48" s="108">
        <f t="shared" si="242"/>
        <v>0</v>
      </c>
      <c r="DC48" s="108">
        <f t="shared" si="242"/>
        <v>3</v>
      </c>
      <c r="DD48" s="108">
        <f t="shared" si="242"/>
        <v>570393.31673333317</v>
      </c>
      <c r="DE48" s="108">
        <f t="shared" si="242"/>
        <v>0</v>
      </c>
      <c r="DF48" s="108">
        <f t="shared" si="242"/>
        <v>0</v>
      </c>
      <c r="DG48" s="108">
        <f t="shared" si="242"/>
        <v>0</v>
      </c>
      <c r="DH48" s="108">
        <f t="shared" si="242"/>
        <v>0</v>
      </c>
      <c r="DI48" s="108">
        <f t="shared" si="242"/>
        <v>0</v>
      </c>
      <c r="DJ48" s="108">
        <f t="shared" si="242"/>
        <v>0</v>
      </c>
      <c r="DK48" s="108">
        <f t="shared" si="242"/>
        <v>0</v>
      </c>
      <c r="DL48" s="108">
        <f t="shared" si="242"/>
        <v>0</v>
      </c>
      <c r="DM48" s="108">
        <f t="shared" si="242"/>
        <v>0</v>
      </c>
      <c r="DN48" s="108">
        <f t="shared" si="242"/>
        <v>0</v>
      </c>
      <c r="DO48" s="108">
        <f t="shared" si="242"/>
        <v>0</v>
      </c>
      <c r="DP48" s="108">
        <f t="shared" si="242"/>
        <v>0</v>
      </c>
      <c r="DQ48" s="108">
        <f t="shared" si="242"/>
        <v>147</v>
      </c>
      <c r="DR48" s="108">
        <f t="shared" si="242"/>
        <v>25188101.923250001</v>
      </c>
    </row>
    <row r="49" spans="1:122" ht="30" customHeight="1" x14ac:dyDescent="0.25">
      <c r="A49" s="51"/>
      <c r="B49" s="52">
        <v>31</v>
      </c>
      <c r="C49" s="38" t="s">
        <v>180</v>
      </c>
      <c r="D49" s="39">
        <f t="shared" si="56"/>
        <v>19063</v>
      </c>
      <c r="E49" s="40">
        <v>18530</v>
      </c>
      <c r="F49" s="40">
        <v>18715</v>
      </c>
      <c r="G49" s="53">
        <v>7.82</v>
      </c>
      <c r="H49" s="42">
        <v>1</v>
      </c>
      <c r="I49" s="67">
        <v>1</v>
      </c>
      <c r="J49" s="67"/>
      <c r="K49" s="39">
        <v>1.4</v>
      </c>
      <c r="L49" s="39">
        <v>1.68</v>
      </c>
      <c r="M49" s="39">
        <v>2.23</v>
      </c>
      <c r="N49" s="39">
        <v>2.57</v>
      </c>
      <c r="O49" s="44">
        <v>0</v>
      </c>
      <c r="P49" s="44">
        <f t="shared" ref="P49:P51" si="243">(O49/12*5*$D49*$G49*$H49*$K49*P$8)+(O49/12*4*$E49*$G49*$I49*$K49*P$9)+(O49/12*3*$F49*$G49*$I49*$K49*P$9)</f>
        <v>0</v>
      </c>
      <c r="Q49" s="44">
        <v>0</v>
      </c>
      <c r="R49" s="44">
        <f t="shared" ref="R49:R51" si="244">(Q49/12*5*$D49*$G49*$H49*$K49*R$8)+(Q49/12*4*$E49*$G49*$I49*$K49*R$9)+(Q49/12*3*$F49*$G49*$I49*$K49*R$9)</f>
        <v>0</v>
      </c>
      <c r="S49" s="44">
        <v>0</v>
      </c>
      <c r="T49" s="44">
        <f t="shared" ref="T49:T51" si="245">(S49/12*5*$D49*$G49*$H49*$K49*T$8)+(S49/12*4*$E49*$G49*$I49*$K49*T$9)+(S49/12*3*$F49*$G49*$I49*$K49*T$9)</f>
        <v>0</v>
      </c>
      <c r="U49" s="44"/>
      <c r="V49" s="44">
        <f t="shared" ref="V49:V51" si="246">(U49/12*5*$D49*$G49*$H49*$K49*V$8)+(U49/12*4*$E49*$G49*$I49*$K49*V$9)+(U49/12*3*$F49*$G49*$I49*$K49*V$9)</f>
        <v>0</v>
      </c>
      <c r="W49" s="44"/>
      <c r="X49" s="44">
        <f t="shared" ref="X49:X51" si="247">(W49/12*5*$D49*$G49*$H49*$K49*X$8)+(W49/12*4*$E49*$G49*$I49*$K49*X$9)+(W49/12*3*$F49*$G49*$I49*$K49*X$9)</f>
        <v>0</v>
      </c>
      <c r="Y49" s="44">
        <v>0</v>
      </c>
      <c r="Z49" s="44">
        <f t="shared" ref="Z49:Z51" si="248">(Y49/12*5*$D49*$G49*$H49*$K49*Z$8)+(Y49/12*4*$E49*$G49*$I49*$K49*Z$9)+(Y49/12*3*$F49*$G49*$I49*$K49*Z$9)</f>
        <v>0</v>
      </c>
      <c r="AA49" s="44">
        <v>0</v>
      </c>
      <c r="AB49" s="44">
        <f t="shared" ref="AB49:AB51" si="249">(AA49/12*5*$D49*$G49*$H49*$K49*AB$8)+(AA49/12*4*$E49*$G49*$I49*$K49*AB$9)+(AA49/12*3*$F49*$G49*$I49*$K49*AB$9)</f>
        <v>0</v>
      </c>
      <c r="AC49" s="44">
        <v>0</v>
      </c>
      <c r="AD49" s="44">
        <f t="shared" ref="AD49:AD51" si="250">(AC49/12*5*$D49*$G49*$H49*$K49*AD$8)+(AC49/12*4*$E49*$G49*$I49*$K49*AD$9)+(AC49/12*3*$F49*$G49*$I49*$K49*AD$9)</f>
        <v>0</v>
      </c>
      <c r="AE49" s="44">
        <v>0</v>
      </c>
      <c r="AF49" s="44">
        <f t="shared" ref="AF49:AF51" si="251">(AE49/12*5*$D49*$G49*$H49*$K49*AF$8)+(AE49/12*4*$E49*$G49*$I49*$K49*AF$9)+(AE49/12*3*$F49*$G49*$I49*$K49*AF$9)</f>
        <v>0</v>
      </c>
      <c r="AG49" s="44">
        <v>60</v>
      </c>
      <c r="AH49" s="44">
        <f t="shared" ref="AH49:AH51" si="252">(AG49/12*5*$D49*$G49*$H49*$K49*AH$8)+(AG49/12*4*$E49*$G49*$I49*$K49*AH$9)+(AG49/12*3*$F49*$G49*$I49*$K49*AH$9)</f>
        <v>13113495.241</v>
      </c>
      <c r="AI49" s="44">
        <v>0</v>
      </c>
      <c r="AJ49" s="44">
        <f t="shared" ref="AJ49:AJ51" si="253">(AI49/12*5*$D49*$G49*$H49*$K49*AJ$8)+(AI49/12*4*$E49*$G49*$I49*$K49*AJ$9)+(AI49/12*3*$F49*$G49*$I49*$K49*AJ$9)</f>
        <v>0</v>
      </c>
      <c r="AK49" s="44"/>
      <c r="AL49" s="44">
        <f t="shared" ref="AL49:AL51" si="254">(AK49/12*5*$D49*$G49*$H49*$K49*AL$8)+(AK49/12*4*$E49*$G49*$I49*$K49*AL$9)+(AK49/12*3*$F49*$G49*$I49*$K49*AL$9)</f>
        <v>0</v>
      </c>
      <c r="AM49" s="47">
        <v>0</v>
      </c>
      <c r="AN49" s="44">
        <f t="shared" ref="AN49:AN51" si="255">(AM49/12*5*$D49*$G49*$H49*$K49*AN$8)+(AM49/12*4*$E49*$G49*$I49*$K49*AN$9)+(AM49/12*3*$F49*$G49*$I49*$K49*AN$9)</f>
        <v>0</v>
      </c>
      <c r="AO49" s="48">
        <v>0</v>
      </c>
      <c r="AP49" s="44">
        <f t="shared" ref="AP49:AP51" si="256">(AO49/12*5*$D49*$G49*$H49*$L49*AP$8)+(AO49/12*4*$E49*$G49*$I49*$L49*AP$9)+(AO49/12*3*$F49*$G49*$I49*$L49*AP$9)</f>
        <v>0</v>
      </c>
      <c r="AQ49" s="44">
        <v>0</v>
      </c>
      <c r="AR49" s="44">
        <f t="shared" ref="AR49:AR51" si="257">(AQ49/12*5*$D49*$G49*$H49*$L49*AR$8)+(AQ49/12*4*$E49*$G49*$I49*$L49*AR$9)+(AQ49/12*3*$F49*$G49*$I49*$L49*AR$9)</f>
        <v>0</v>
      </c>
      <c r="AS49" s="44"/>
      <c r="AT49" s="44">
        <f t="shared" ref="AT49:AT51" si="258">(AS49/12*5*$D49*$G49*$H49*$L49*AT$8)+(AS49/12*4*$E49*$G49*$I49*$L49*AT$9)+(AS49/12*3*$F49*$G49*$I49*$L49*AT$10)</f>
        <v>0</v>
      </c>
      <c r="AU49" s="44"/>
      <c r="AV49" s="44">
        <f t="shared" ref="AV49:AV51" si="259">(AU49/12*5*$D49*$G49*$H49*$L49*AV$8)+(AU49/12*4*$E49*$G49*$I49*$L49*AV$9)+(AU49/12*3*$F49*$G49*$I49*$L49*AV$9)</f>
        <v>0</v>
      </c>
      <c r="AW49" s="44"/>
      <c r="AX49" s="44">
        <f t="shared" ref="AX49:AX51" si="260">(AW49/12*5*$D49*$G49*$H49*$K49*AX$8)+(AW49/12*4*$E49*$G49*$I49*$K49*AX$9)+(AW49/12*3*$F49*$G49*$I49*$K49*AX$9)</f>
        <v>0</v>
      </c>
      <c r="AY49" s="44"/>
      <c r="AZ49" s="44">
        <f t="shared" ref="AZ49:AZ51" si="261">(AY49/12*5*$D49*$G49*$H49*$K49*AZ$8)+(AY49/12*4*$E49*$G49*$I49*$K49*AZ$9)+(AY49/12*3*$F49*$G49*$I49*$K49*AZ$9)</f>
        <v>0</v>
      </c>
      <c r="BA49" s="44">
        <v>0</v>
      </c>
      <c r="BB49" s="44">
        <f t="shared" ref="BB49:BB51" si="262">(BA49/12*5*$D49*$G49*$H49*$L49*BB$8)+(BA49/12*4*$E49*$G49*$I49*$L49*BB$9)+(BA49/12*3*$F49*$G49*$I49*$L49*BB$9)</f>
        <v>0</v>
      </c>
      <c r="BC49" s="44">
        <v>0</v>
      </c>
      <c r="BD49" s="44">
        <f t="shared" ref="BD49:BD51" si="263">(BC49/12*5*$D49*$G49*$H49*$K49*BD$8)+(BC49/12*4*$E49*$G49*$I49*$K49*BD$9)+(BC49/12*3*$F49*$G49*$I49*$K49*BD$9)</f>
        <v>0</v>
      </c>
      <c r="BE49" s="44">
        <v>0</v>
      </c>
      <c r="BF49" s="44">
        <f t="shared" ref="BF49:BF51" si="264">(BE49/12*5*$D49*$G49*$H49*$K49*BF$8)+(BE49/12*4*$E49*$G49*$I49*$K49*BF$9)+(BE49/12*3*$F49*$G49*$I49*$K49*BF$9)</f>
        <v>0</v>
      </c>
      <c r="BG49" s="44">
        <v>0</v>
      </c>
      <c r="BH49" s="44">
        <f t="shared" ref="BH49:BH51" si="265">(BG49/12*5*$D49*$G49*$H49*$K49*BH$8)+(BG49/12*4*$E49*$G49*$I49*$K49*BH$9)+(BG49/12*3*$F49*$G49*$I49*$K49*BH$9)</f>
        <v>0</v>
      </c>
      <c r="BI49" s="44">
        <v>0</v>
      </c>
      <c r="BJ49" s="44">
        <f t="shared" ref="BJ49:BJ51" si="266">(BI49/12*5*$D49*$G49*$H49*$L49*BJ$8)+(BI49/12*4*$E49*$G49*$I49*$L49*BJ$9)+(BI49/12*3*$F49*$G49*$I49*$L49*BJ$9)</f>
        <v>0</v>
      </c>
      <c r="BK49" s="44">
        <v>0</v>
      </c>
      <c r="BL49" s="44">
        <f t="shared" ref="BL49:BL51" si="267">(BK49/12*5*$D49*$G49*$H49*$K49*BL$8)+(BK49/12*4*$E49*$G49*$I49*$K49*BL$9)+(BK49/12*3*$F49*$G49*$I49*$K49*BL$9)</f>
        <v>0</v>
      </c>
      <c r="BM49" s="44">
        <v>0</v>
      </c>
      <c r="BN49" s="44">
        <f t="shared" ref="BN49:BN51" si="268">(BM49/12*5*$D49*$G49*$H49*$K49*BN$8)+(BM49/12*4*$E49*$G49*$I49*$K49*BN$9)+(BM49/12*3*$F49*$G49*$I49*$K49*BN$9)</f>
        <v>0</v>
      </c>
      <c r="BO49" s="54">
        <v>0</v>
      </c>
      <c r="BP49" s="44">
        <f t="shared" ref="BP49:BP51" si="269">(BO49/12*5*$D49*$G49*$H49*$L49*BP$8)+(BO49/12*4*$E49*$G49*$I49*$L49*BP$9)+(BO49/12*3*$F49*$G49*$I49*$L49*BP$9)</f>
        <v>0</v>
      </c>
      <c r="BQ49" s="44"/>
      <c r="BR49" s="44">
        <f t="shared" ref="BR49:BR51" si="270">(BQ49/12*5*$D49*$G49*$H49*$L49*BR$8)+(BQ49/12*4*$E49*$G49*$I49*$L49*BR$9)+(BQ49/12*3*$F49*$G49*$I49*$L49*BR$9)</f>
        <v>0</v>
      </c>
      <c r="BS49" s="44">
        <v>0</v>
      </c>
      <c r="BT49" s="44">
        <f t="shared" ref="BT49:BT51" si="271">(BS49/12*5*$D49*$G49*$H49*$K49*BT$8)+(BS49/12*4*$E49*$G49*$I49*$K49*BT$9)+(BS49/12*3*$F49*$G49*$I49*$K49*BT$9)</f>
        <v>0</v>
      </c>
      <c r="BU49" s="44">
        <v>0</v>
      </c>
      <c r="BV49" s="44">
        <f t="shared" ref="BV49:BV51" si="272">(BU49/12*5*$D49*$G49*$H49*$K49*BV$8)+(BU49/12*4*$E49*$G49*$I49*$K49*BV$9)+(BU49/12*3*$F49*$G49*$I49*$K49*BV$9)</f>
        <v>0</v>
      </c>
      <c r="BW49" s="44">
        <v>0</v>
      </c>
      <c r="BX49" s="44">
        <f t="shared" ref="BX49:BX51" si="273">(BW49/12*5*$D49*$G49*$H49*$L49*BX$8)+(BW49/12*4*$E49*$G49*$I49*$L49*BX$9)+(BW49/12*3*$F49*$G49*$I49*$L49*BX$9)</f>
        <v>0</v>
      </c>
      <c r="BY49" s="44"/>
      <c r="BZ49" s="44">
        <f t="shared" ref="BZ49:BZ51" si="274">(BY49/12*5*$D49*$G49*$H49*$L49*BZ$8)+(BY49/12*4*$E49*$G49*$I49*$L49*BZ$9)+(BY49/12*3*$F49*$G49*$I49*$L49*BZ$9)</f>
        <v>0</v>
      </c>
      <c r="CA49" s="44">
        <v>0</v>
      </c>
      <c r="CB49" s="44">
        <f t="shared" ref="CB49:CB51" si="275">(CA49/12*5*$D49*$G49*$H49*$K49*CB$8)+(CA49/12*4*$E49*$G49*$I49*$K49*CB$9)+(CA49/12*3*$F49*$G49*$I49*$K49*CB$9)</f>
        <v>0</v>
      </c>
      <c r="CC49" s="44">
        <v>0</v>
      </c>
      <c r="CD49" s="44">
        <f t="shared" ref="CD49:CD51" si="276">(CC49/12*5*$D49*$G49*$H49*$L49*CD$8)+(CC49/12*4*$E49*$G49*$I49*$L49*CD$9)+(CC49/12*3*$F49*$G49*$I49*$L49*CD$9)</f>
        <v>0</v>
      </c>
      <c r="CE49" s="44">
        <v>0</v>
      </c>
      <c r="CF49" s="44">
        <f t="shared" ref="CF49:CF51" si="277">(CE49/12*5*$D49*$G49*$H49*$K49*CF$8)+(CE49/12*4*$E49*$G49*$I49*$K49*CF$9)+(CE49/12*3*$F49*$G49*$I49*$K49*CF$9)</f>
        <v>0</v>
      </c>
      <c r="CG49" s="44"/>
      <c r="CH49" s="44">
        <f t="shared" ref="CH49:CH51" si="278">(CG49/12*5*$D49*$G49*$H49*$K49*CH$8)+(CG49/12*4*$E49*$G49*$I49*$K49*CH$9)+(CG49/12*3*$F49*$G49*$I49*$K49*CH$9)</f>
        <v>0</v>
      </c>
      <c r="CI49" s="44"/>
      <c r="CJ49" s="44">
        <f t="shared" ref="CJ49:CJ51" si="279">(CI49/12*5*$D49*$G49*$H49*$K49*CJ$8)+(CI49/12*4*$E49*$G49*$I49*$K49*CJ$9)+(CI49/12*3*$F49*$G49*$I49*$K49*CJ$9)</f>
        <v>0</v>
      </c>
      <c r="CK49" s="44"/>
      <c r="CL49" s="44">
        <f t="shared" ref="CL49:CL51" si="280">(CK49/12*5*$D49*$G49*$H49*$K49*CL$8)+(CK49/12*4*$E49*$G49*$I49*$K49*CL$9)+(CK49/12*3*$F49*$G49*$I49*$K49*CL$9)</f>
        <v>0</v>
      </c>
      <c r="CM49" s="44"/>
      <c r="CN49" s="44">
        <f t="shared" ref="CN49:CN51" si="281">(CM49/12*5*$D49*$G49*$H49*$L49*CN$8)+(CM49/12*4*$E49*$G49*$I49*$L49*CN$9)+(CM49/12*3*$F49*$G49*$I49*$L49*CN$9)</f>
        <v>0</v>
      </c>
      <c r="CO49" s="44"/>
      <c r="CP49" s="44">
        <f t="shared" ref="CP49:CP51" si="282">(CO49/12*5*$D49*$G49*$H49*$L49*CP$8)+(CO49/12*4*$E49*$G49*$I49*$L49*CP$9)+(CO49/12*3*$F49*$G49*$I49*$L49*CP$9)</f>
        <v>0</v>
      </c>
      <c r="CQ49" s="49"/>
      <c r="CR49" s="44">
        <f t="shared" ref="CR49:CR51" si="283">(CQ49/12*5*$D49*$G49*$H49*$K49*CR$8)+(CQ49/12*4*$E49*$G49*$I49*$K49*CR$9)+(CQ49/12*3*$F49*$G49*$I49*$K49*CR$9)</f>
        <v>0</v>
      </c>
      <c r="CS49" s="44"/>
      <c r="CT49" s="44">
        <f t="shared" ref="CT49:CT51" si="284">(CS49/12*5*$D49*$G49*$H49*$L49*CT$8)+(CS49/12*4*$E49*$G49*$I49*$L49*CT$9)+(CS49/12*3*$F49*$G49*$I49*$L49*CT$9)</f>
        <v>0</v>
      </c>
      <c r="CU49" s="44"/>
      <c r="CV49" s="44">
        <f t="shared" ref="CV49:CV51" si="285">(CU49/12*5*$D49*$G49*$H49*$L49*CV$8)+(CU49/12*4*$E49*$G49*$I49*$L49*CV$9)+(CU49/12*3*$F49*$G49*$I49*$L49*CV$9)</f>
        <v>0</v>
      </c>
      <c r="CW49" s="44"/>
      <c r="CX49" s="44">
        <f t="shared" ref="CX49:CX51" si="286">(CW49/12*5*$D49*$G49*$H49*$L49*CX$8)+(CW49/12*4*$E49*$G49*$I49*$L49*CX$9)+(CW49/12*3*$F49*$G49*$I49*$L49*CX$9)</f>
        <v>0</v>
      </c>
      <c r="CY49" s="44"/>
      <c r="CZ49" s="44">
        <f t="shared" ref="CZ49:CZ51" si="287">(CY49/12*5*$D49*$G49*$H49*$L49*CZ$8)+(CY49/12*4*$E49*$G49*$I49*$L49*CZ$9)+(CY49/12*3*$F49*$G49*$I49*$L49*CZ$9)</f>
        <v>0</v>
      </c>
      <c r="DA49" s="44"/>
      <c r="DB49" s="44">
        <f t="shared" ref="DB49:DB51" si="288">(DA49/12*5*$D49*$G49*$H49*$L49*DB$8)+(DA49/12*4*$E49*$G49*$I49*$L49*DB$9)+(DA49/12*3*$F49*$G49*$I49*$L49*DB$9)</f>
        <v>0</v>
      </c>
      <c r="DC49" s="44">
        <v>1</v>
      </c>
      <c r="DD49" s="44">
        <f t="shared" ref="DD49:DD51" si="289">(DC49/12*5*$D49*$G49*$H49*$K49*DD$8)+(DC49/12*4*$E49*$G49*$I49*$K49*DD$9)+(DC49/12*3*$F49*$G49*$I49*$K49*DD$9)</f>
        <v>232558.69326666661</v>
      </c>
      <c r="DE49" s="44"/>
      <c r="DF49" s="44">
        <f t="shared" ref="DF49:DF51" si="290">(DE49/12*5*$D49*$G49*$H49*$K49*DF$8)+(DE49/12*4*$E49*$G49*$I49*$K49*DF$9)+(DE49/12*3*$F49*$G49*$I49*$K49*DF$9)</f>
        <v>0</v>
      </c>
      <c r="DG49" s="44"/>
      <c r="DH49" s="44">
        <f t="shared" ref="DH49:DH51" si="291">(DG49/12*5*$D49*$G49*$H49*$L49*DH$8)+(DG49/12*4*$E49*$G49*$I49*$L49*DH$9)+(DG49/12*3*$F49*$G49*$I49*$L49*DH$9)</f>
        <v>0</v>
      </c>
      <c r="DI49" s="44"/>
      <c r="DJ49" s="44">
        <f t="shared" ref="DJ49:DJ51" si="292">(DI49/12*5*$D49*$G49*$H49*$L49*DJ$8)+(DI49/12*4*$E49*$G49*$I49*$L49*DJ$9)+(DI49/12*3*$F49*$G49*$I49*$L49*DJ$9)</f>
        <v>0</v>
      </c>
      <c r="DK49" s="44"/>
      <c r="DL49" s="44">
        <f t="shared" ref="DL49:DL51" si="293">(DK49/12*5*$D49*$G49*$H49*$M49*DL$8)+(DK49/12*4*$E49*$G49*$I49*$M49*DL$9)+(DK49/12*3*$F49*$G49*$I49*$M49*DL$9)</f>
        <v>0</v>
      </c>
      <c r="DM49" s="44"/>
      <c r="DN49" s="44">
        <f t="shared" ref="DN49:DN112" si="294">(DM49/12*5*$D49*$G49*$H49*$N49*DN$8)+(DM49/12*4*$E49*$G49*$I49*$N49*DN$9)+(DM49/12*3*$F49*$G49*$I49*$N49*DN$9)</f>
        <v>0</v>
      </c>
      <c r="DO49" s="44"/>
      <c r="DP49" s="44">
        <f t="shared" si="54"/>
        <v>0</v>
      </c>
      <c r="DQ49" s="44">
        <f t="shared" ref="DQ49:DR51" si="295">SUM(O49,Q49,S49,U49,W49,Y49,AA49,AC49,AE49,AG49,AI49,AK49,AM49,AO49,AQ49,AS49,AU49,AW49,AY49,BA49,BC49,BE49,BG49,BI49,BK49,BM49,BO49,BQ49,BS49,BU49,BW49,BY49,CA49,CC49,CE49,CG49,CI49,CK49,CM49,CO49,CQ49,CS49,CU49,CW49,CY49,DA49,DC49,DE49,DG49,DI49,DK49,DM49,DO49)</f>
        <v>61</v>
      </c>
      <c r="DR49" s="44">
        <f t="shared" si="295"/>
        <v>13346053.934266668</v>
      </c>
    </row>
    <row r="50" spans="1:122" ht="30" customHeight="1" x14ac:dyDescent="0.25">
      <c r="A50" s="51"/>
      <c r="B50" s="52">
        <v>32</v>
      </c>
      <c r="C50" s="38" t="s">
        <v>181</v>
      </c>
      <c r="D50" s="39">
        <f t="shared" si="56"/>
        <v>19063</v>
      </c>
      <c r="E50" s="40">
        <v>18530</v>
      </c>
      <c r="F50" s="40">
        <v>18715</v>
      </c>
      <c r="G50" s="58">
        <v>5.68</v>
      </c>
      <c r="H50" s="42">
        <v>1</v>
      </c>
      <c r="I50" s="67">
        <v>1</v>
      </c>
      <c r="J50" s="67"/>
      <c r="K50" s="39">
        <v>1.4</v>
      </c>
      <c r="L50" s="39">
        <v>1.68</v>
      </c>
      <c r="M50" s="39">
        <v>2.23</v>
      </c>
      <c r="N50" s="39">
        <v>2.57</v>
      </c>
      <c r="O50" s="44">
        <v>0</v>
      </c>
      <c r="P50" s="44">
        <f t="shared" si="243"/>
        <v>0</v>
      </c>
      <c r="Q50" s="44">
        <v>0</v>
      </c>
      <c r="R50" s="44">
        <f t="shared" si="244"/>
        <v>0</v>
      </c>
      <c r="S50" s="44"/>
      <c r="T50" s="44">
        <f t="shared" si="245"/>
        <v>0</v>
      </c>
      <c r="U50" s="44"/>
      <c r="V50" s="44">
        <f t="shared" si="246"/>
        <v>0</v>
      </c>
      <c r="W50" s="44"/>
      <c r="X50" s="44">
        <f t="shared" si="247"/>
        <v>0</v>
      </c>
      <c r="Y50" s="44">
        <v>0</v>
      </c>
      <c r="Z50" s="44">
        <f t="shared" si="248"/>
        <v>0</v>
      </c>
      <c r="AA50" s="44"/>
      <c r="AB50" s="44">
        <f t="shared" si="249"/>
        <v>0</v>
      </c>
      <c r="AC50" s="44"/>
      <c r="AD50" s="44">
        <f t="shared" si="250"/>
        <v>0</v>
      </c>
      <c r="AE50" s="44">
        <v>0</v>
      </c>
      <c r="AF50" s="44">
        <f t="shared" si="251"/>
        <v>0</v>
      </c>
      <c r="AG50" s="44">
        <v>34</v>
      </c>
      <c r="AH50" s="44">
        <f t="shared" si="252"/>
        <v>5397438.6209333334</v>
      </c>
      <c r="AI50" s="44"/>
      <c r="AJ50" s="44">
        <f t="shared" si="253"/>
        <v>0</v>
      </c>
      <c r="AK50" s="50"/>
      <c r="AL50" s="44">
        <f t="shared" si="254"/>
        <v>0</v>
      </c>
      <c r="AM50" s="47">
        <v>0</v>
      </c>
      <c r="AN50" s="44">
        <f t="shared" si="255"/>
        <v>0</v>
      </c>
      <c r="AO50" s="48">
        <v>0</v>
      </c>
      <c r="AP50" s="44">
        <f t="shared" si="256"/>
        <v>0</v>
      </c>
      <c r="AQ50" s="44"/>
      <c r="AR50" s="44">
        <f t="shared" si="257"/>
        <v>0</v>
      </c>
      <c r="AS50" s="44"/>
      <c r="AT50" s="44">
        <f t="shared" si="258"/>
        <v>0</v>
      </c>
      <c r="AU50" s="44"/>
      <c r="AV50" s="44">
        <f t="shared" si="259"/>
        <v>0</v>
      </c>
      <c r="AW50" s="44"/>
      <c r="AX50" s="44">
        <f t="shared" si="260"/>
        <v>0</v>
      </c>
      <c r="AY50" s="44"/>
      <c r="AZ50" s="44">
        <f t="shared" si="261"/>
        <v>0</v>
      </c>
      <c r="BA50" s="44"/>
      <c r="BB50" s="44">
        <f t="shared" si="262"/>
        <v>0</v>
      </c>
      <c r="BC50" s="44"/>
      <c r="BD50" s="44">
        <f t="shared" si="263"/>
        <v>0</v>
      </c>
      <c r="BE50" s="44"/>
      <c r="BF50" s="44">
        <f t="shared" si="264"/>
        <v>0</v>
      </c>
      <c r="BG50" s="44"/>
      <c r="BH50" s="44">
        <f t="shared" si="265"/>
        <v>0</v>
      </c>
      <c r="BI50" s="44"/>
      <c r="BJ50" s="44">
        <f t="shared" si="266"/>
        <v>0</v>
      </c>
      <c r="BK50" s="44">
        <v>0</v>
      </c>
      <c r="BL50" s="44">
        <f t="shared" si="267"/>
        <v>0</v>
      </c>
      <c r="BM50" s="44"/>
      <c r="BN50" s="44">
        <f t="shared" si="268"/>
        <v>0</v>
      </c>
      <c r="BO50" s="54"/>
      <c r="BP50" s="44">
        <f t="shared" si="269"/>
        <v>0</v>
      </c>
      <c r="BQ50" s="44"/>
      <c r="BR50" s="44">
        <f t="shared" si="270"/>
        <v>0</v>
      </c>
      <c r="BS50" s="44"/>
      <c r="BT50" s="44">
        <f t="shared" si="271"/>
        <v>0</v>
      </c>
      <c r="BU50" s="44"/>
      <c r="BV50" s="44">
        <f t="shared" si="272"/>
        <v>0</v>
      </c>
      <c r="BW50" s="44"/>
      <c r="BX50" s="44">
        <f t="shared" si="273"/>
        <v>0</v>
      </c>
      <c r="BY50" s="44"/>
      <c r="BZ50" s="44">
        <f t="shared" si="274"/>
        <v>0</v>
      </c>
      <c r="CA50" s="44"/>
      <c r="CB50" s="44">
        <f t="shared" si="275"/>
        <v>0</v>
      </c>
      <c r="CC50" s="44"/>
      <c r="CD50" s="44">
        <f t="shared" si="276"/>
        <v>0</v>
      </c>
      <c r="CE50" s="44"/>
      <c r="CF50" s="44">
        <f t="shared" si="277"/>
        <v>0</v>
      </c>
      <c r="CG50" s="44"/>
      <c r="CH50" s="44">
        <f t="shared" si="278"/>
        <v>0</v>
      </c>
      <c r="CI50" s="44"/>
      <c r="CJ50" s="44">
        <f t="shared" si="279"/>
        <v>0</v>
      </c>
      <c r="CK50" s="44"/>
      <c r="CL50" s="44">
        <f t="shared" si="280"/>
        <v>0</v>
      </c>
      <c r="CM50" s="44"/>
      <c r="CN50" s="44">
        <f t="shared" si="281"/>
        <v>0</v>
      </c>
      <c r="CO50" s="44"/>
      <c r="CP50" s="44">
        <f t="shared" si="282"/>
        <v>0</v>
      </c>
      <c r="CQ50" s="49"/>
      <c r="CR50" s="44">
        <f t="shared" si="283"/>
        <v>0</v>
      </c>
      <c r="CS50" s="44"/>
      <c r="CT50" s="44">
        <f t="shared" si="284"/>
        <v>0</v>
      </c>
      <c r="CU50" s="44"/>
      <c r="CV50" s="44">
        <f t="shared" si="285"/>
        <v>0</v>
      </c>
      <c r="CW50" s="44"/>
      <c r="CX50" s="44">
        <f t="shared" si="286"/>
        <v>0</v>
      </c>
      <c r="CY50" s="44"/>
      <c r="CZ50" s="44">
        <f t="shared" si="287"/>
        <v>0</v>
      </c>
      <c r="DA50" s="44"/>
      <c r="DB50" s="44">
        <f t="shared" si="288"/>
        <v>0</v>
      </c>
      <c r="DC50" s="44">
        <v>2</v>
      </c>
      <c r="DD50" s="44">
        <f t="shared" si="289"/>
        <v>337834.62346666656</v>
      </c>
      <c r="DE50" s="44"/>
      <c r="DF50" s="44">
        <f t="shared" si="290"/>
        <v>0</v>
      </c>
      <c r="DG50" s="44"/>
      <c r="DH50" s="44">
        <f t="shared" si="291"/>
        <v>0</v>
      </c>
      <c r="DI50" s="44"/>
      <c r="DJ50" s="44">
        <f t="shared" si="292"/>
        <v>0</v>
      </c>
      <c r="DK50" s="44"/>
      <c r="DL50" s="44">
        <f t="shared" si="293"/>
        <v>0</v>
      </c>
      <c r="DM50" s="44"/>
      <c r="DN50" s="44">
        <f t="shared" si="294"/>
        <v>0</v>
      </c>
      <c r="DO50" s="44"/>
      <c r="DP50" s="44">
        <f t="shared" si="54"/>
        <v>0</v>
      </c>
      <c r="DQ50" s="44">
        <f t="shared" si="295"/>
        <v>36</v>
      </c>
      <c r="DR50" s="44">
        <f t="shared" si="295"/>
        <v>5735273.2444000002</v>
      </c>
    </row>
    <row r="51" spans="1:122" ht="45" customHeight="1" x14ac:dyDescent="0.25">
      <c r="A51" s="51"/>
      <c r="B51" s="52">
        <v>33</v>
      </c>
      <c r="C51" s="38" t="s">
        <v>182</v>
      </c>
      <c r="D51" s="39">
        <f t="shared" si="56"/>
        <v>19063</v>
      </c>
      <c r="E51" s="40">
        <v>18530</v>
      </c>
      <c r="F51" s="40">
        <v>18715</v>
      </c>
      <c r="G51" s="53">
        <v>4.37</v>
      </c>
      <c r="H51" s="42">
        <v>1</v>
      </c>
      <c r="I51" s="67">
        <v>1</v>
      </c>
      <c r="J51" s="67"/>
      <c r="K51" s="39">
        <v>1.4</v>
      </c>
      <c r="L51" s="39">
        <v>1.68</v>
      </c>
      <c r="M51" s="39">
        <v>2.23</v>
      </c>
      <c r="N51" s="39">
        <v>2.57</v>
      </c>
      <c r="O51" s="44">
        <v>0</v>
      </c>
      <c r="P51" s="44">
        <f t="shared" si="243"/>
        <v>0</v>
      </c>
      <c r="Q51" s="44">
        <v>0</v>
      </c>
      <c r="R51" s="44">
        <f t="shared" si="244"/>
        <v>0</v>
      </c>
      <c r="S51" s="44"/>
      <c r="T51" s="44">
        <f t="shared" si="245"/>
        <v>0</v>
      </c>
      <c r="U51" s="44"/>
      <c r="V51" s="44">
        <f t="shared" si="246"/>
        <v>0</v>
      </c>
      <c r="W51" s="44"/>
      <c r="X51" s="44">
        <f t="shared" si="247"/>
        <v>0</v>
      </c>
      <c r="Y51" s="44">
        <v>0</v>
      </c>
      <c r="Z51" s="44">
        <f t="shared" si="248"/>
        <v>0</v>
      </c>
      <c r="AA51" s="44"/>
      <c r="AB51" s="44">
        <f t="shared" si="249"/>
        <v>0</v>
      </c>
      <c r="AC51" s="44"/>
      <c r="AD51" s="44">
        <f t="shared" si="250"/>
        <v>0</v>
      </c>
      <c r="AE51" s="44">
        <v>0</v>
      </c>
      <c r="AF51" s="44">
        <f t="shared" si="251"/>
        <v>0</v>
      </c>
      <c r="AG51" s="44">
        <v>50</v>
      </c>
      <c r="AH51" s="44">
        <f t="shared" si="252"/>
        <v>6106774.7445833348</v>
      </c>
      <c r="AI51" s="44"/>
      <c r="AJ51" s="44">
        <f t="shared" si="253"/>
        <v>0</v>
      </c>
      <c r="AK51" s="44"/>
      <c r="AL51" s="44">
        <f t="shared" si="254"/>
        <v>0</v>
      </c>
      <c r="AM51" s="47">
        <v>0</v>
      </c>
      <c r="AN51" s="44">
        <f t="shared" si="255"/>
        <v>0</v>
      </c>
      <c r="AO51" s="48">
        <v>0</v>
      </c>
      <c r="AP51" s="44">
        <f t="shared" si="256"/>
        <v>0</v>
      </c>
      <c r="AQ51" s="44"/>
      <c r="AR51" s="44">
        <f t="shared" si="257"/>
        <v>0</v>
      </c>
      <c r="AS51" s="44"/>
      <c r="AT51" s="44">
        <f t="shared" si="258"/>
        <v>0</v>
      </c>
      <c r="AU51" s="44"/>
      <c r="AV51" s="44">
        <f t="shared" si="259"/>
        <v>0</v>
      </c>
      <c r="AW51" s="44"/>
      <c r="AX51" s="44">
        <f t="shared" si="260"/>
        <v>0</v>
      </c>
      <c r="AY51" s="44"/>
      <c r="AZ51" s="44">
        <f t="shared" si="261"/>
        <v>0</v>
      </c>
      <c r="BA51" s="44"/>
      <c r="BB51" s="44">
        <f t="shared" si="262"/>
        <v>0</v>
      </c>
      <c r="BC51" s="44"/>
      <c r="BD51" s="44">
        <f t="shared" si="263"/>
        <v>0</v>
      </c>
      <c r="BE51" s="44"/>
      <c r="BF51" s="44">
        <f t="shared" si="264"/>
        <v>0</v>
      </c>
      <c r="BG51" s="44"/>
      <c r="BH51" s="44">
        <f t="shared" si="265"/>
        <v>0</v>
      </c>
      <c r="BI51" s="44"/>
      <c r="BJ51" s="44">
        <f t="shared" si="266"/>
        <v>0</v>
      </c>
      <c r="BK51" s="44">
        <v>0</v>
      </c>
      <c r="BL51" s="44">
        <f t="shared" si="267"/>
        <v>0</v>
      </c>
      <c r="BM51" s="44"/>
      <c r="BN51" s="44">
        <f t="shared" si="268"/>
        <v>0</v>
      </c>
      <c r="BO51" s="54"/>
      <c r="BP51" s="44">
        <f t="shared" si="269"/>
        <v>0</v>
      </c>
      <c r="BQ51" s="44"/>
      <c r="BR51" s="44">
        <f t="shared" si="270"/>
        <v>0</v>
      </c>
      <c r="BS51" s="44"/>
      <c r="BT51" s="44">
        <f t="shared" si="271"/>
        <v>0</v>
      </c>
      <c r="BU51" s="44"/>
      <c r="BV51" s="44">
        <f t="shared" si="272"/>
        <v>0</v>
      </c>
      <c r="BW51" s="44"/>
      <c r="BX51" s="44">
        <f t="shared" si="273"/>
        <v>0</v>
      </c>
      <c r="BY51" s="44"/>
      <c r="BZ51" s="44">
        <f t="shared" si="274"/>
        <v>0</v>
      </c>
      <c r="CA51" s="44"/>
      <c r="CB51" s="44">
        <f t="shared" si="275"/>
        <v>0</v>
      </c>
      <c r="CC51" s="44"/>
      <c r="CD51" s="44">
        <f t="shared" si="276"/>
        <v>0</v>
      </c>
      <c r="CE51" s="44"/>
      <c r="CF51" s="44">
        <f t="shared" si="277"/>
        <v>0</v>
      </c>
      <c r="CG51" s="44"/>
      <c r="CH51" s="44">
        <f t="shared" si="278"/>
        <v>0</v>
      </c>
      <c r="CI51" s="44"/>
      <c r="CJ51" s="44">
        <f t="shared" si="279"/>
        <v>0</v>
      </c>
      <c r="CK51" s="44"/>
      <c r="CL51" s="44">
        <f t="shared" si="280"/>
        <v>0</v>
      </c>
      <c r="CM51" s="44"/>
      <c r="CN51" s="44">
        <f t="shared" si="281"/>
        <v>0</v>
      </c>
      <c r="CO51" s="44"/>
      <c r="CP51" s="44">
        <f t="shared" si="282"/>
        <v>0</v>
      </c>
      <c r="CQ51" s="49"/>
      <c r="CR51" s="44">
        <f t="shared" si="283"/>
        <v>0</v>
      </c>
      <c r="CS51" s="44"/>
      <c r="CT51" s="44">
        <f t="shared" si="284"/>
        <v>0</v>
      </c>
      <c r="CU51" s="44"/>
      <c r="CV51" s="44">
        <f t="shared" si="285"/>
        <v>0</v>
      </c>
      <c r="CW51" s="44"/>
      <c r="CX51" s="44">
        <f t="shared" si="286"/>
        <v>0</v>
      </c>
      <c r="CY51" s="44"/>
      <c r="CZ51" s="44">
        <f t="shared" si="287"/>
        <v>0</v>
      </c>
      <c r="DA51" s="44"/>
      <c r="DB51" s="44">
        <f t="shared" si="288"/>
        <v>0</v>
      </c>
      <c r="DC51" s="44"/>
      <c r="DD51" s="44">
        <f t="shared" si="289"/>
        <v>0</v>
      </c>
      <c r="DE51" s="44"/>
      <c r="DF51" s="44">
        <f t="shared" si="290"/>
        <v>0</v>
      </c>
      <c r="DG51" s="44"/>
      <c r="DH51" s="44">
        <f t="shared" si="291"/>
        <v>0</v>
      </c>
      <c r="DI51" s="44"/>
      <c r="DJ51" s="44">
        <f t="shared" si="292"/>
        <v>0</v>
      </c>
      <c r="DK51" s="44"/>
      <c r="DL51" s="44">
        <f t="shared" si="293"/>
        <v>0</v>
      </c>
      <c r="DM51" s="44"/>
      <c r="DN51" s="44">
        <f t="shared" si="294"/>
        <v>0</v>
      </c>
      <c r="DO51" s="44"/>
      <c r="DP51" s="44">
        <f t="shared" si="54"/>
        <v>0</v>
      </c>
      <c r="DQ51" s="44">
        <f t="shared" si="295"/>
        <v>50</v>
      </c>
      <c r="DR51" s="44">
        <f t="shared" si="295"/>
        <v>6106774.7445833348</v>
      </c>
    </row>
    <row r="52" spans="1:122" ht="15.75" customHeight="1" x14ac:dyDescent="0.25">
      <c r="A52" s="100">
        <v>9</v>
      </c>
      <c r="B52" s="114"/>
      <c r="C52" s="102" t="s">
        <v>183</v>
      </c>
      <c r="D52" s="109">
        <f t="shared" si="56"/>
        <v>19063</v>
      </c>
      <c r="E52" s="110">
        <v>18530</v>
      </c>
      <c r="F52" s="110">
        <v>18715</v>
      </c>
      <c r="G52" s="115">
        <v>1.1499999999999999</v>
      </c>
      <c r="H52" s="111">
        <v>1</v>
      </c>
      <c r="I52" s="111">
        <v>1</v>
      </c>
      <c r="J52" s="112"/>
      <c r="K52" s="109">
        <v>1.4</v>
      </c>
      <c r="L52" s="109">
        <v>1.68</v>
      </c>
      <c r="M52" s="109">
        <v>2.23</v>
      </c>
      <c r="N52" s="109">
        <v>2.57</v>
      </c>
      <c r="O52" s="108">
        <f t="shared" ref="O52:BZ52" si="296">SUM(O53:O62)</f>
        <v>11</v>
      </c>
      <c r="P52" s="108">
        <f t="shared" si="296"/>
        <v>408777.88717500004</v>
      </c>
      <c r="Q52" s="108">
        <f t="shared" si="296"/>
        <v>0</v>
      </c>
      <c r="R52" s="108">
        <f t="shared" si="296"/>
        <v>0</v>
      </c>
      <c r="S52" s="108">
        <v>0</v>
      </c>
      <c r="T52" s="108">
        <f t="shared" ref="T52:AF52" si="297">SUM(T53:T62)</f>
        <v>0</v>
      </c>
      <c r="U52" s="108">
        <f t="shared" si="297"/>
        <v>0</v>
      </c>
      <c r="V52" s="108">
        <f t="shared" si="297"/>
        <v>0</v>
      </c>
      <c r="W52" s="108">
        <f t="shared" si="297"/>
        <v>0</v>
      </c>
      <c r="X52" s="108">
        <f t="shared" si="297"/>
        <v>0</v>
      </c>
      <c r="Y52" s="108">
        <f t="shared" si="297"/>
        <v>0</v>
      </c>
      <c r="Z52" s="108">
        <f t="shared" si="297"/>
        <v>0</v>
      </c>
      <c r="AA52" s="108">
        <f t="shared" si="297"/>
        <v>0</v>
      </c>
      <c r="AB52" s="108">
        <f t="shared" si="297"/>
        <v>0</v>
      </c>
      <c r="AC52" s="108">
        <f t="shared" si="297"/>
        <v>0</v>
      </c>
      <c r="AD52" s="108">
        <f t="shared" si="297"/>
        <v>0</v>
      </c>
      <c r="AE52" s="108">
        <f t="shared" si="297"/>
        <v>0</v>
      </c>
      <c r="AF52" s="108">
        <f t="shared" si="297"/>
        <v>0</v>
      </c>
      <c r="AG52" s="108">
        <f t="shared" si="296"/>
        <v>902</v>
      </c>
      <c r="AH52" s="108">
        <f t="shared" si="296"/>
        <v>33706928.663916662</v>
      </c>
      <c r="AI52" s="108">
        <f t="shared" si="296"/>
        <v>0</v>
      </c>
      <c r="AJ52" s="108">
        <f t="shared" si="296"/>
        <v>0</v>
      </c>
      <c r="AK52" s="108">
        <f t="shared" si="296"/>
        <v>0</v>
      </c>
      <c r="AL52" s="108">
        <f t="shared" si="296"/>
        <v>0</v>
      </c>
      <c r="AM52" s="108">
        <f t="shared" si="296"/>
        <v>0</v>
      </c>
      <c r="AN52" s="108">
        <f t="shared" si="296"/>
        <v>0</v>
      </c>
      <c r="AO52" s="108">
        <f t="shared" si="296"/>
        <v>6</v>
      </c>
      <c r="AP52" s="108">
        <f t="shared" si="296"/>
        <v>201908.40249999997</v>
      </c>
      <c r="AQ52" s="108">
        <f t="shared" si="296"/>
        <v>0</v>
      </c>
      <c r="AR52" s="108">
        <f t="shared" si="296"/>
        <v>0</v>
      </c>
      <c r="AS52" s="108">
        <f t="shared" si="296"/>
        <v>212</v>
      </c>
      <c r="AT52" s="108">
        <f t="shared" si="296"/>
        <v>7204091.8011999996</v>
      </c>
      <c r="AU52" s="108">
        <f t="shared" si="296"/>
        <v>0</v>
      </c>
      <c r="AV52" s="108">
        <f t="shared" si="296"/>
        <v>0</v>
      </c>
      <c r="AW52" s="108">
        <f t="shared" si="296"/>
        <v>0</v>
      </c>
      <c r="AX52" s="108">
        <f t="shared" si="296"/>
        <v>0</v>
      </c>
      <c r="AY52" s="108">
        <f t="shared" si="296"/>
        <v>0</v>
      </c>
      <c r="AZ52" s="108">
        <f t="shared" si="296"/>
        <v>0</v>
      </c>
      <c r="BA52" s="108">
        <f t="shared" si="296"/>
        <v>0</v>
      </c>
      <c r="BB52" s="108">
        <f t="shared" si="296"/>
        <v>0</v>
      </c>
      <c r="BC52" s="108">
        <f t="shared" si="296"/>
        <v>0</v>
      </c>
      <c r="BD52" s="108">
        <f t="shared" si="296"/>
        <v>0</v>
      </c>
      <c r="BE52" s="108">
        <f t="shared" si="296"/>
        <v>0</v>
      </c>
      <c r="BF52" s="108">
        <f t="shared" si="296"/>
        <v>0</v>
      </c>
      <c r="BG52" s="108">
        <v>0</v>
      </c>
      <c r="BH52" s="108">
        <f t="shared" ref="BH52:BI52" si="298">SUM(BH53:BH62)</f>
        <v>0</v>
      </c>
      <c r="BI52" s="108">
        <f t="shared" si="298"/>
        <v>0</v>
      </c>
      <c r="BJ52" s="108">
        <f t="shared" si="296"/>
        <v>0</v>
      </c>
      <c r="BK52" s="108">
        <f t="shared" si="296"/>
        <v>9</v>
      </c>
      <c r="BL52" s="108">
        <f t="shared" si="296"/>
        <v>307934.6766066667</v>
      </c>
      <c r="BM52" s="108">
        <f t="shared" si="296"/>
        <v>0</v>
      </c>
      <c r="BN52" s="108">
        <f t="shared" si="296"/>
        <v>0</v>
      </c>
      <c r="BO52" s="108">
        <f t="shared" si="296"/>
        <v>0</v>
      </c>
      <c r="BP52" s="108">
        <f t="shared" si="296"/>
        <v>0</v>
      </c>
      <c r="BQ52" s="108">
        <f t="shared" si="296"/>
        <v>0</v>
      </c>
      <c r="BR52" s="108">
        <f t="shared" si="296"/>
        <v>0</v>
      </c>
      <c r="BS52" s="108">
        <f t="shared" si="296"/>
        <v>0</v>
      </c>
      <c r="BT52" s="108">
        <f t="shared" si="296"/>
        <v>0</v>
      </c>
      <c r="BU52" s="108">
        <f t="shared" si="296"/>
        <v>0</v>
      </c>
      <c r="BV52" s="108">
        <f t="shared" si="296"/>
        <v>0</v>
      </c>
      <c r="BW52" s="108">
        <f t="shared" si="296"/>
        <v>0</v>
      </c>
      <c r="BX52" s="108">
        <f t="shared" si="296"/>
        <v>0</v>
      </c>
      <c r="BY52" s="108">
        <f t="shared" si="296"/>
        <v>0</v>
      </c>
      <c r="BZ52" s="108">
        <f t="shared" si="296"/>
        <v>0</v>
      </c>
      <c r="CA52" s="108">
        <f t="shared" ref="CA52:DR52" si="299">SUM(CA53:CA62)</f>
        <v>0</v>
      </c>
      <c r="CB52" s="108">
        <f t="shared" si="299"/>
        <v>0</v>
      </c>
      <c r="CC52" s="108">
        <f t="shared" si="299"/>
        <v>0</v>
      </c>
      <c r="CD52" s="108">
        <f t="shared" si="299"/>
        <v>0</v>
      </c>
      <c r="CE52" s="108">
        <f t="shared" si="299"/>
        <v>0</v>
      </c>
      <c r="CF52" s="108">
        <f t="shared" si="299"/>
        <v>0</v>
      </c>
      <c r="CG52" s="108">
        <f t="shared" si="299"/>
        <v>0</v>
      </c>
      <c r="CH52" s="108">
        <f t="shared" si="299"/>
        <v>0</v>
      </c>
      <c r="CI52" s="108">
        <f t="shared" si="299"/>
        <v>0</v>
      </c>
      <c r="CJ52" s="108">
        <f t="shared" si="299"/>
        <v>0</v>
      </c>
      <c r="CK52" s="108">
        <f t="shared" si="299"/>
        <v>4</v>
      </c>
      <c r="CL52" s="108">
        <f t="shared" si="299"/>
        <v>101601.98393333332</v>
      </c>
      <c r="CM52" s="108">
        <f t="shared" si="299"/>
        <v>40</v>
      </c>
      <c r="CN52" s="108">
        <f t="shared" si="299"/>
        <v>1477959.209545</v>
      </c>
      <c r="CO52" s="108">
        <f t="shared" si="299"/>
        <v>22</v>
      </c>
      <c r="CP52" s="108">
        <f t="shared" si="299"/>
        <v>827636.44639199995</v>
      </c>
      <c r="CQ52" s="113">
        <f t="shared" si="299"/>
        <v>2</v>
      </c>
      <c r="CR52" s="108">
        <f t="shared" si="299"/>
        <v>57693.588866666658</v>
      </c>
      <c r="CS52" s="108">
        <f t="shared" si="299"/>
        <v>3</v>
      </c>
      <c r="CT52" s="108">
        <f t="shared" si="299"/>
        <v>104713.11757199999</v>
      </c>
      <c r="CU52" s="108">
        <f t="shared" si="299"/>
        <v>0</v>
      </c>
      <c r="CV52" s="108">
        <f t="shared" si="299"/>
        <v>0</v>
      </c>
      <c r="CW52" s="108">
        <f t="shared" si="299"/>
        <v>2</v>
      </c>
      <c r="CX52" s="108">
        <f t="shared" si="299"/>
        <v>78950.83524299998</v>
      </c>
      <c r="CY52" s="108">
        <f t="shared" si="299"/>
        <v>5</v>
      </c>
      <c r="CZ52" s="108">
        <f t="shared" si="299"/>
        <v>180998.96267599997</v>
      </c>
      <c r="DA52" s="108">
        <f t="shared" si="299"/>
        <v>3</v>
      </c>
      <c r="DB52" s="108">
        <f t="shared" si="299"/>
        <v>104907.27422699999</v>
      </c>
      <c r="DC52" s="108">
        <f t="shared" si="299"/>
        <v>0</v>
      </c>
      <c r="DD52" s="108">
        <f t="shared" si="299"/>
        <v>0</v>
      </c>
      <c r="DE52" s="108">
        <f t="shared" si="299"/>
        <v>7</v>
      </c>
      <c r="DF52" s="108">
        <f t="shared" si="299"/>
        <v>207942.88653833332</v>
      </c>
      <c r="DG52" s="108">
        <f t="shared" si="299"/>
        <v>0</v>
      </c>
      <c r="DH52" s="108">
        <f t="shared" si="299"/>
        <v>0</v>
      </c>
      <c r="DI52" s="108">
        <f t="shared" si="299"/>
        <v>6</v>
      </c>
      <c r="DJ52" s="108">
        <f t="shared" si="299"/>
        <v>225222.86051999999</v>
      </c>
      <c r="DK52" s="108">
        <f t="shared" si="299"/>
        <v>0</v>
      </c>
      <c r="DL52" s="108">
        <f t="shared" si="299"/>
        <v>0</v>
      </c>
      <c r="DM52" s="108">
        <f t="shared" si="299"/>
        <v>4</v>
      </c>
      <c r="DN52" s="108">
        <f t="shared" si="299"/>
        <v>636575.16740333312</v>
      </c>
      <c r="DO52" s="108">
        <f t="shared" si="299"/>
        <v>0</v>
      </c>
      <c r="DP52" s="108">
        <f t="shared" si="299"/>
        <v>0</v>
      </c>
      <c r="DQ52" s="108">
        <f t="shared" si="299"/>
        <v>1238</v>
      </c>
      <c r="DR52" s="108">
        <f t="shared" si="299"/>
        <v>45833843.764314994</v>
      </c>
    </row>
    <row r="53" spans="1:122" ht="30" customHeight="1" x14ac:dyDescent="0.25">
      <c r="A53" s="51"/>
      <c r="B53" s="52">
        <v>34</v>
      </c>
      <c r="C53" s="38" t="s">
        <v>184</v>
      </c>
      <c r="D53" s="39">
        <f t="shared" si="56"/>
        <v>19063</v>
      </c>
      <c r="E53" s="40">
        <v>18530</v>
      </c>
      <c r="F53" s="40">
        <v>18715</v>
      </c>
      <c r="G53" s="53">
        <v>0.97</v>
      </c>
      <c r="H53" s="42">
        <v>1</v>
      </c>
      <c r="I53" s="42">
        <v>1</v>
      </c>
      <c r="J53" s="43"/>
      <c r="K53" s="39">
        <v>1.4</v>
      </c>
      <c r="L53" s="39">
        <v>1.68</v>
      </c>
      <c r="M53" s="39">
        <v>2.23</v>
      </c>
      <c r="N53" s="39">
        <v>2.57</v>
      </c>
      <c r="O53" s="44">
        <v>4</v>
      </c>
      <c r="P53" s="44">
        <f t="shared" ref="P53:P58" si="300">(O53/12*5*$D53*$G53*$H53*$K53*P$8)+(O53/12*4*$E53*$G53*$I53*$K53*P$9)+(O53/12*3*$F53*$G53*$I53*$K53*P$9)</f>
        <v>108440.66823333333</v>
      </c>
      <c r="Q53" s="44">
        <v>0</v>
      </c>
      <c r="R53" s="44">
        <f t="shared" ref="R53:R58" si="301">(Q53/12*5*$D53*$G53*$H53*$K53*R$8)+(Q53/12*4*$E53*$G53*$I53*$K53*R$9)+(Q53/12*3*$F53*$G53*$I53*$K53*R$9)</f>
        <v>0</v>
      </c>
      <c r="S53" s="44"/>
      <c r="T53" s="44">
        <f t="shared" ref="T53:T58" si="302">(S53/12*5*$D53*$G53*$H53*$K53*T$8)+(S53/12*4*$E53*$G53*$I53*$K53*T$9)+(S53/12*3*$F53*$G53*$I53*$K53*T$9)</f>
        <v>0</v>
      </c>
      <c r="U53" s="44"/>
      <c r="V53" s="44">
        <f t="shared" ref="V53:V58" si="303">(U53/12*5*$D53*$G53*$H53*$K53*V$8)+(U53/12*4*$E53*$G53*$I53*$K53*V$9)+(U53/12*3*$F53*$G53*$I53*$K53*V$9)</f>
        <v>0</v>
      </c>
      <c r="W53" s="44"/>
      <c r="X53" s="44">
        <f t="shared" ref="X53:X58" si="304">(W53/12*5*$D53*$G53*$H53*$K53*X$8)+(W53/12*4*$E53*$G53*$I53*$K53*X$9)+(W53/12*3*$F53*$G53*$I53*$K53*X$9)</f>
        <v>0</v>
      </c>
      <c r="Y53" s="44">
        <v>0</v>
      </c>
      <c r="Z53" s="44">
        <f t="shared" ref="Z53:Z58" si="305">(Y53/12*5*$D53*$G53*$H53*$K53*Z$8)+(Y53/12*4*$E53*$G53*$I53*$K53*Z$9)+(Y53/12*3*$F53*$G53*$I53*$K53*Z$9)</f>
        <v>0</v>
      </c>
      <c r="AA53" s="44"/>
      <c r="AB53" s="44">
        <f t="shared" ref="AB53:AB58" si="306">(AA53/12*5*$D53*$G53*$H53*$K53*AB$8)+(AA53/12*4*$E53*$G53*$I53*$K53*AB$9)+(AA53/12*3*$F53*$G53*$I53*$K53*AB$9)</f>
        <v>0</v>
      </c>
      <c r="AC53" s="44"/>
      <c r="AD53" s="44">
        <f t="shared" ref="AD53:AD58" si="307">(AC53/12*5*$D53*$G53*$H53*$K53*AD$8)+(AC53/12*4*$E53*$G53*$I53*$K53*AD$9)+(AC53/12*3*$F53*$G53*$I53*$K53*AD$9)</f>
        <v>0</v>
      </c>
      <c r="AE53" s="44">
        <v>0</v>
      </c>
      <c r="AF53" s="44">
        <f t="shared" ref="AF53:AF58" si="308">(AE53/12*5*$D53*$G53*$H53*$K53*AF$8)+(AE53/12*4*$E53*$G53*$I53*$K53*AF$9)+(AE53/12*3*$F53*$G53*$I53*$K53*AF$9)</f>
        <v>0</v>
      </c>
      <c r="AG53" s="44">
        <v>442</v>
      </c>
      <c r="AH53" s="44">
        <f t="shared" ref="AH53:AH58" si="309">(AG53/12*5*$D53*$G53*$H53*$K53*AH$8)+(AG53/12*4*$E53*$G53*$I53*$K53*AH$9)+(AG53/12*3*$F53*$G53*$I53*$K53*AH$9)</f>
        <v>11982693.839783333</v>
      </c>
      <c r="AI53" s="44"/>
      <c r="AJ53" s="44">
        <f t="shared" ref="AJ53:AJ58" si="310">(AI53/12*5*$D53*$G53*$H53*$K53*AJ$8)+(AI53/12*4*$E53*$G53*$I53*$K53*AJ$9)+(AI53/12*3*$F53*$G53*$I53*$K53*AJ$9)</f>
        <v>0</v>
      </c>
      <c r="AK53" s="50"/>
      <c r="AL53" s="44">
        <f t="shared" ref="AL53:AL58" si="311">(AK53/12*5*$D53*$G53*$H53*$K53*AL$8)+(AK53/12*4*$E53*$G53*$I53*$K53*AL$9)+(AK53/12*3*$F53*$G53*$I53*$K53*AL$9)</f>
        <v>0</v>
      </c>
      <c r="AM53" s="47">
        <v>0</v>
      </c>
      <c r="AN53" s="44">
        <f t="shared" ref="AN53:AN58" si="312">(AM53/12*5*$D53*$G53*$H53*$K53*AN$8)+(AM53/12*4*$E53*$G53*$I53*$K53*AN$9)+(AM53/12*3*$F53*$G53*$I53*$K53*AN$9)</f>
        <v>0</v>
      </c>
      <c r="AO53" s="48">
        <v>4</v>
      </c>
      <c r="AP53" s="44">
        <f t="shared" ref="AP53:AP58" si="313">(AO53/12*5*$D53*$G53*$H53*$L53*AP$8)+(AO53/12*4*$E53*$G53*$I53*$L53*AP$9)+(AO53/12*3*$F53*$G53*$I53*$L53*AP$9)</f>
        <v>125344.73627199998</v>
      </c>
      <c r="AQ53" s="44"/>
      <c r="AR53" s="44">
        <f t="shared" ref="AR53:AR58" si="314">(AQ53/12*5*$D53*$G53*$H53*$L53*AR$8)+(AQ53/12*4*$E53*$G53*$I53*$L53*AR$9)+(AQ53/12*3*$F53*$G53*$I53*$L53*AR$9)</f>
        <v>0</v>
      </c>
      <c r="AS53" s="44">
        <v>140</v>
      </c>
      <c r="AT53" s="44">
        <f t="shared" ref="AT53:AT58" si="315">(AS53/12*5*$D53*$G53*$H53*$L53*AT$8)+(AS53/12*4*$E53*$G53*$I53*$L53*AT$9)+(AS53/12*3*$F53*$G53*$I53*$L53*AT$10)</f>
        <v>4387065.7695199996</v>
      </c>
      <c r="AU53" s="44"/>
      <c r="AV53" s="44">
        <f t="shared" ref="AV53:AV58" si="316">(AU53/12*5*$D53*$G53*$H53*$L53*AV$8)+(AU53/12*4*$E53*$G53*$I53*$L53*AV$9)+(AU53/12*3*$F53*$G53*$I53*$L53*AV$9)</f>
        <v>0</v>
      </c>
      <c r="AW53" s="44"/>
      <c r="AX53" s="44">
        <f t="shared" ref="AX53:AX58" si="317">(AW53/12*5*$D53*$G53*$H53*$K53*AX$8)+(AW53/12*4*$E53*$G53*$I53*$K53*AX$9)+(AW53/12*3*$F53*$G53*$I53*$K53*AX$9)</f>
        <v>0</v>
      </c>
      <c r="AY53" s="44"/>
      <c r="AZ53" s="44">
        <f t="shared" ref="AZ53:AZ58" si="318">(AY53/12*5*$D53*$G53*$H53*$K53*AZ$8)+(AY53/12*4*$E53*$G53*$I53*$K53*AZ$9)+(AY53/12*3*$F53*$G53*$I53*$K53*AZ$9)</f>
        <v>0</v>
      </c>
      <c r="BA53" s="44"/>
      <c r="BB53" s="44">
        <f t="shared" ref="BB53:BB58" si="319">(BA53/12*5*$D53*$G53*$H53*$L53*BB$8)+(BA53/12*4*$E53*$G53*$I53*$L53*BB$9)+(BA53/12*3*$F53*$G53*$I53*$L53*BB$9)</f>
        <v>0</v>
      </c>
      <c r="BC53" s="44"/>
      <c r="BD53" s="44">
        <f t="shared" ref="BD53:BD58" si="320">(BC53/12*5*$D53*$G53*$H53*$K53*BD$8)+(BC53/12*4*$E53*$G53*$I53*$K53*BD$9)+(BC53/12*3*$F53*$G53*$I53*$K53*BD$9)</f>
        <v>0</v>
      </c>
      <c r="BE53" s="44"/>
      <c r="BF53" s="44">
        <f t="shared" ref="BF53:BF58" si="321">(BE53/12*5*$D53*$G53*$H53*$K53*BF$8)+(BE53/12*4*$E53*$G53*$I53*$K53*BF$9)+(BE53/12*3*$F53*$G53*$I53*$K53*BF$9)</f>
        <v>0</v>
      </c>
      <c r="BG53" s="44"/>
      <c r="BH53" s="44">
        <f t="shared" ref="BH53:BH58" si="322">(BG53/12*5*$D53*$G53*$H53*$K53*BH$8)+(BG53/12*4*$E53*$G53*$I53*$K53*BH$9)+(BG53/12*3*$F53*$G53*$I53*$K53*BH$9)</f>
        <v>0</v>
      </c>
      <c r="BI53" s="44"/>
      <c r="BJ53" s="44">
        <f t="shared" ref="BJ53:BJ58" si="323">(BI53/12*5*$D53*$G53*$H53*$L53*BJ$8)+(BI53/12*4*$E53*$G53*$I53*$L53*BJ$9)+(BI53/12*3*$F53*$G53*$I53*$L53*BJ$9)</f>
        <v>0</v>
      </c>
      <c r="BK53" s="44">
        <v>2</v>
      </c>
      <c r="BL53" s="44">
        <f t="shared" ref="BL53:BL58" si="324">(BK53/12*5*$D53*$G53*$H53*$K53*BL$8)+(BK53/12*4*$E53*$G53*$I53*$K53*BL$9)+(BK53/12*3*$F53*$G53*$I53*$K53*BL$9)</f>
        <v>54587.074464999998</v>
      </c>
      <c r="BM53" s="44"/>
      <c r="BN53" s="44">
        <f t="shared" ref="BN53:BN58" si="325">(BM53/12*5*$D53*$G53*$H53*$K53*BN$8)+(BM53/12*4*$E53*$G53*$I53*$K53*BN$9)+(BM53/12*3*$F53*$G53*$I53*$K53*BN$9)</f>
        <v>0</v>
      </c>
      <c r="BO53" s="54"/>
      <c r="BP53" s="44">
        <f t="shared" ref="BP53:BP58" si="326">(BO53/12*5*$D53*$G53*$H53*$L53*BP$8)+(BO53/12*4*$E53*$G53*$I53*$L53*BP$9)+(BO53/12*3*$F53*$G53*$I53*$L53*BP$9)</f>
        <v>0</v>
      </c>
      <c r="BQ53" s="44"/>
      <c r="BR53" s="44">
        <f t="shared" ref="BR53:BR58" si="327">(BQ53/12*5*$D53*$G53*$H53*$L53*BR$8)+(BQ53/12*4*$E53*$G53*$I53*$L53*BR$9)+(BQ53/12*3*$F53*$G53*$I53*$L53*BR$9)</f>
        <v>0</v>
      </c>
      <c r="BS53" s="44"/>
      <c r="BT53" s="44">
        <f t="shared" ref="BT53:BT58" si="328">(BS53/12*5*$D53*$G53*$H53*$K53*BT$8)+(BS53/12*4*$E53*$G53*$I53*$K53*BT$9)+(BS53/12*3*$F53*$G53*$I53*$K53*BT$9)</f>
        <v>0</v>
      </c>
      <c r="BU53" s="44"/>
      <c r="BV53" s="44">
        <f t="shared" ref="BV53:BV58" si="329">(BU53/12*5*$D53*$G53*$H53*$K53*BV$8)+(BU53/12*4*$E53*$G53*$I53*$K53*BV$9)+(BU53/12*3*$F53*$G53*$I53*$K53*BV$9)</f>
        <v>0</v>
      </c>
      <c r="BW53" s="44"/>
      <c r="BX53" s="44">
        <f t="shared" ref="BX53:BX58" si="330">(BW53/12*5*$D53*$G53*$H53*$L53*BX$8)+(BW53/12*4*$E53*$G53*$I53*$L53*BX$9)+(BW53/12*3*$F53*$G53*$I53*$L53*BX$9)</f>
        <v>0</v>
      </c>
      <c r="BY53" s="44"/>
      <c r="BZ53" s="44">
        <f t="shared" ref="BZ53:BZ58" si="331">(BY53/12*5*$D53*$G53*$H53*$L53*BZ$8)+(BY53/12*4*$E53*$G53*$I53*$L53*BZ$9)+(BY53/12*3*$F53*$G53*$I53*$L53*BZ$9)</f>
        <v>0</v>
      </c>
      <c r="CA53" s="44"/>
      <c r="CB53" s="44">
        <f t="shared" ref="CB53:CB58" si="332">(CA53/12*5*$D53*$G53*$H53*$K53*CB$8)+(CA53/12*4*$E53*$G53*$I53*$K53*CB$9)+(CA53/12*3*$F53*$G53*$I53*$K53*CB$9)</f>
        <v>0</v>
      </c>
      <c r="CC53" s="44"/>
      <c r="CD53" s="44">
        <f t="shared" ref="CD53:CD58" si="333">(CC53/12*5*$D53*$G53*$H53*$L53*CD$8)+(CC53/12*4*$E53*$G53*$I53*$L53*CD$9)+(CC53/12*3*$F53*$G53*$I53*$L53*CD$9)</f>
        <v>0</v>
      </c>
      <c r="CE53" s="44"/>
      <c r="CF53" s="44">
        <f t="shared" ref="CF53:CF58" si="334">(CE53/12*5*$D53*$G53*$H53*$K53*CF$8)+(CE53/12*4*$E53*$G53*$I53*$K53*CF$9)+(CE53/12*3*$F53*$G53*$I53*$K53*CF$9)</f>
        <v>0</v>
      </c>
      <c r="CG53" s="44"/>
      <c r="CH53" s="44">
        <f t="shared" ref="CH53:CH58" si="335">(CG53/12*5*$D53*$G53*$H53*$K53*CH$8)+(CG53/12*4*$E53*$G53*$I53*$K53*CH$9)+(CG53/12*3*$F53*$G53*$I53*$K53*CH$9)</f>
        <v>0</v>
      </c>
      <c r="CI53" s="44"/>
      <c r="CJ53" s="44">
        <f t="shared" ref="CJ53:CJ58" si="336">(CI53/12*5*$D53*$G53*$H53*$K53*CJ$8)+(CI53/12*4*$E53*$G53*$I53*$K53*CJ$9)+(CI53/12*3*$F53*$G53*$I53*$K53*CJ$9)</f>
        <v>0</v>
      </c>
      <c r="CK53" s="44">
        <v>4</v>
      </c>
      <c r="CL53" s="44">
        <f t="shared" ref="CL53:CL58" si="337">(CK53/12*5*$D53*$G53*$H53*$K53*CL$8)+(CK53/12*4*$E53*$G53*$I53*$K53*CL$9)+(CK53/12*3*$F53*$G53*$I53*$K53*CL$9)</f>
        <v>101601.98393333332</v>
      </c>
      <c r="CM53" s="44">
        <v>19</v>
      </c>
      <c r="CN53" s="44">
        <f t="shared" ref="CN53:CN58" si="338">(CM53/12*5*$D53*$G53*$H53*$L53*CN$8)+(CM53/12*4*$E53*$G53*$I53*$L53*CN$9)+(CM53/12*3*$F53*$G53*$I53*$L53*CN$9)</f>
        <v>590222.93026899989</v>
      </c>
      <c r="CO53" s="44">
        <v>17</v>
      </c>
      <c r="CP53" s="44">
        <f t="shared" ref="CP53:CP58" si="339">(CO53/12*5*$D53*$G53*$H53*$L53*CP$8)+(CO53/12*4*$E53*$G53*$I53*$L53*CP$9)+(CO53/12*3*$F53*$G53*$I53*$L53*CP$9)</f>
        <v>607105.20467100001</v>
      </c>
      <c r="CQ53" s="49">
        <v>2</v>
      </c>
      <c r="CR53" s="44">
        <f t="shared" ref="CR53:CR58" si="340">(CQ53/12*5*$D53*$G53*$H53*$K53*CR$8)+(CQ53/12*4*$E53*$G53*$I53*$K53*CR$9)+(CQ53/12*3*$F53*$G53*$I53*$K53*CR$9)</f>
        <v>57693.588866666658</v>
      </c>
      <c r="CS53" s="44">
        <v>3</v>
      </c>
      <c r="CT53" s="44">
        <f t="shared" ref="CT53:CT58" si="341">(CS53/12*5*$D53*$G53*$H53*$L53*CT$8)+(CS53/12*4*$E53*$G53*$I53*$L53*CT$9)+(CS53/12*3*$F53*$G53*$I53*$L53*CT$9)</f>
        <v>104713.11757199999</v>
      </c>
      <c r="CU53" s="44"/>
      <c r="CV53" s="44">
        <f t="shared" ref="CV53:CV58" si="342">(CU53/12*5*$D53*$G53*$H53*$L53*CV$8)+(CU53/12*4*$E53*$G53*$I53*$L53*CV$9)+(CU53/12*3*$F53*$G53*$I53*$L53*CV$9)</f>
        <v>0</v>
      </c>
      <c r="CW53" s="44">
        <v>1</v>
      </c>
      <c r="CX53" s="44">
        <f t="shared" ref="CX53:CX58" si="343">(CW53/12*5*$D53*$G53*$H53*$L53*CX$8)+(CW53/12*4*$E53*$G53*$I53*$L53*CX$9)+(CW53/12*3*$F53*$G53*$I53*$L53*CX$9)</f>
        <v>34969.091409000001</v>
      </c>
      <c r="CY53" s="44">
        <v>4</v>
      </c>
      <c r="CZ53" s="44">
        <f t="shared" ref="CZ53:CZ58" si="344">(CY53/12*5*$D53*$G53*$H53*$L53*CZ$8)+(CY53/12*4*$E53*$G53*$I53*$L53*CZ$9)+(CY53/12*3*$F53*$G53*$I53*$L53*CZ$9)</f>
        <v>139617.49009599996</v>
      </c>
      <c r="DA53" s="44">
        <v>3</v>
      </c>
      <c r="DB53" s="44">
        <f t="shared" ref="DB53:DB58" si="345">(DA53/12*5*$D53*$G53*$H53*$L53*DB$8)+(DA53/12*4*$E53*$G53*$I53*$L53*DB$9)+(DA53/12*3*$F53*$G53*$I53*$L53*DB$9)</f>
        <v>104907.27422699999</v>
      </c>
      <c r="DC53" s="44"/>
      <c r="DD53" s="44">
        <f t="shared" ref="DD53:DD58" si="346">(DC53/12*5*$D53*$G53*$H53*$K53*DD$8)+(DC53/12*4*$E53*$G53*$I53*$K53*DD$9)+(DC53/12*3*$F53*$G53*$I53*$K53*DD$9)</f>
        <v>0</v>
      </c>
      <c r="DE53" s="44">
        <v>7</v>
      </c>
      <c r="DF53" s="44">
        <f t="shared" ref="DF53:DF58" si="347">(DE53/12*5*$D53*$G53*$H53*$K53*DF$8)+(DE53/12*4*$E53*$G53*$I53*$K53*DF$9)+(DE53/12*3*$F53*$G53*$I53*$K53*DF$9)</f>
        <v>207942.88653833332</v>
      </c>
      <c r="DG53" s="44"/>
      <c r="DH53" s="44">
        <f t="shared" ref="DH53:DH58" si="348">(DG53/12*5*$D53*$G53*$H53*$L53*DH$8)+(DG53/12*4*$E53*$G53*$I53*$L53*DH$9)+(DG53/12*3*$F53*$G53*$I53*$L53*DH$9)</f>
        <v>0</v>
      </c>
      <c r="DI53" s="44">
        <v>6</v>
      </c>
      <c r="DJ53" s="44">
        <f t="shared" ref="DJ53:DJ58" si="349">(DI53/12*5*$D53*$G53*$H53*$L53*DJ$8)+(DI53/12*4*$E53*$G53*$I53*$L53*DJ$9)+(DI53/12*3*$F53*$G53*$I53*$L53*DJ$9)</f>
        <v>225222.86051999999</v>
      </c>
      <c r="DK53" s="44"/>
      <c r="DL53" s="44">
        <f t="shared" ref="DL53:DL58" si="350">(DK53/12*5*$D53*$G53*$H53*$M53*DL$8)+(DK53/12*4*$E53*$G53*$I53*$M53*DL$9)+(DK53/12*3*$F53*$G53*$I53*$M53*DL$9)</f>
        <v>0</v>
      </c>
      <c r="DM53" s="44"/>
      <c r="DN53" s="44">
        <f t="shared" si="294"/>
        <v>0</v>
      </c>
      <c r="DO53" s="44"/>
      <c r="DP53" s="44">
        <f t="shared" si="54"/>
        <v>0</v>
      </c>
      <c r="DQ53" s="44">
        <f t="shared" ref="DQ53:DR62" si="351">SUM(O53,Q53,S53,U53,W53,Y53,AA53,AC53,AE53,AG53,AI53,AK53,AM53,AO53,AQ53,AS53,AU53,AW53,AY53,BA53,BC53,BE53,BG53,BI53,BK53,BM53,BO53,BQ53,BS53,BU53,BW53,BY53,CA53,CC53,CE53,CG53,CI53,CK53,CM53,CO53,CQ53,CS53,CU53,CW53,CY53,DA53,DC53,DE53,DG53,DI53,DK53,DM53,DO53)</f>
        <v>658</v>
      </c>
      <c r="DR53" s="44">
        <f t="shared" si="351"/>
        <v>18832128.516376</v>
      </c>
    </row>
    <row r="54" spans="1:122" ht="30" customHeight="1" x14ac:dyDescent="0.25">
      <c r="A54" s="51"/>
      <c r="B54" s="52">
        <v>35</v>
      </c>
      <c r="C54" s="38" t="s">
        <v>185</v>
      </c>
      <c r="D54" s="39">
        <f t="shared" si="56"/>
        <v>19063</v>
      </c>
      <c r="E54" s="40">
        <v>18530</v>
      </c>
      <c r="F54" s="40">
        <v>18715</v>
      </c>
      <c r="G54" s="53">
        <v>1.1100000000000001</v>
      </c>
      <c r="H54" s="42">
        <v>1</v>
      </c>
      <c r="I54" s="42">
        <v>1</v>
      </c>
      <c r="J54" s="43"/>
      <c r="K54" s="39">
        <v>1.4</v>
      </c>
      <c r="L54" s="39">
        <v>1.68</v>
      </c>
      <c r="M54" s="39">
        <v>2.23</v>
      </c>
      <c r="N54" s="39">
        <v>2.57</v>
      </c>
      <c r="O54" s="44">
        <v>1</v>
      </c>
      <c r="P54" s="44">
        <f t="shared" si="300"/>
        <v>31022.974675000001</v>
      </c>
      <c r="Q54" s="44">
        <v>0</v>
      </c>
      <c r="R54" s="44">
        <f t="shared" si="301"/>
        <v>0</v>
      </c>
      <c r="S54" s="44"/>
      <c r="T54" s="44">
        <f t="shared" si="302"/>
        <v>0</v>
      </c>
      <c r="U54" s="44"/>
      <c r="V54" s="44">
        <f t="shared" si="303"/>
        <v>0</v>
      </c>
      <c r="W54" s="44"/>
      <c r="X54" s="44">
        <f t="shared" si="304"/>
        <v>0</v>
      </c>
      <c r="Y54" s="44">
        <v>0</v>
      </c>
      <c r="Z54" s="44">
        <f t="shared" si="305"/>
        <v>0</v>
      </c>
      <c r="AA54" s="44"/>
      <c r="AB54" s="44">
        <f t="shared" si="306"/>
        <v>0</v>
      </c>
      <c r="AC54" s="44"/>
      <c r="AD54" s="44">
        <f t="shared" si="307"/>
        <v>0</v>
      </c>
      <c r="AE54" s="44">
        <v>0</v>
      </c>
      <c r="AF54" s="44">
        <f t="shared" si="308"/>
        <v>0</v>
      </c>
      <c r="AG54" s="44">
        <v>80</v>
      </c>
      <c r="AH54" s="44">
        <f t="shared" si="309"/>
        <v>2481837.9740000004</v>
      </c>
      <c r="AI54" s="44"/>
      <c r="AJ54" s="44">
        <f t="shared" si="310"/>
        <v>0</v>
      </c>
      <c r="AK54" s="44"/>
      <c r="AL54" s="44">
        <f t="shared" si="311"/>
        <v>0</v>
      </c>
      <c r="AM54" s="47">
        <v>0</v>
      </c>
      <c r="AN54" s="44">
        <f t="shared" si="312"/>
        <v>0</v>
      </c>
      <c r="AO54" s="48">
        <v>0</v>
      </c>
      <c r="AP54" s="44">
        <f t="shared" si="313"/>
        <v>0</v>
      </c>
      <c r="AQ54" s="44"/>
      <c r="AR54" s="44">
        <f t="shared" si="314"/>
        <v>0</v>
      </c>
      <c r="AS54" s="44">
        <v>15</v>
      </c>
      <c r="AT54" s="44">
        <f t="shared" si="315"/>
        <v>537883.98426000006</v>
      </c>
      <c r="AU54" s="44"/>
      <c r="AV54" s="44">
        <f t="shared" si="316"/>
        <v>0</v>
      </c>
      <c r="AW54" s="44"/>
      <c r="AX54" s="44">
        <f t="shared" si="317"/>
        <v>0</v>
      </c>
      <c r="AY54" s="44"/>
      <c r="AZ54" s="44">
        <f t="shared" si="318"/>
        <v>0</v>
      </c>
      <c r="BA54" s="44"/>
      <c r="BB54" s="44">
        <f t="shared" si="319"/>
        <v>0</v>
      </c>
      <c r="BC54" s="44"/>
      <c r="BD54" s="44">
        <f t="shared" si="320"/>
        <v>0</v>
      </c>
      <c r="BE54" s="44"/>
      <c r="BF54" s="44">
        <f t="shared" si="321"/>
        <v>0</v>
      </c>
      <c r="BG54" s="44"/>
      <c r="BH54" s="44">
        <f t="shared" si="322"/>
        <v>0</v>
      </c>
      <c r="BI54" s="44"/>
      <c r="BJ54" s="44">
        <f t="shared" si="323"/>
        <v>0</v>
      </c>
      <c r="BK54" s="44">
        <v>0</v>
      </c>
      <c r="BL54" s="44">
        <f t="shared" si="324"/>
        <v>0</v>
      </c>
      <c r="BM54" s="44"/>
      <c r="BN54" s="44">
        <f t="shared" si="325"/>
        <v>0</v>
      </c>
      <c r="BO54" s="54"/>
      <c r="BP54" s="44">
        <f t="shared" si="326"/>
        <v>0</v>
      </c>
      <c r="BQ54" s="44"/>
      <c r="BR54" s="44">
        <f t="shared" si="327"/>
        <v>0</v>
      </c>
      <c r="BS54" s="44"/>
      <c r="BT54" s="44">
        <f t="shared" si="328"/>
        <v>0</v>
      </c>
      <c r="BU54" s="44"/>
      <c r="BV54" s="44">
        <f t="shared" si="329"/>
        <v>0</v>
      </c>
      <c r="BW54" s="44"/>
      <c r="BX54" s="44">
        <f t="shared" si="330"/>
        <v>0</v>
      </c>
      <c r="BY54" s="44"/>
      <c r="BZ54" s="44">
        <f t="shared" si="331"/>
        <v>0</v>
      </c>
      <c r="CA54" s="44"/>
      <c r="CB54" s="44">
        <f t="shared" si="332"/>
        <v>0</v>
      </c>
      <c r="CC54" s="44"/>
      <c r="CD54" s="44">
        <f t="shared" si="333"/>
        <v>0</v>
      </c>
      <c r="CE54" s="44"/>
      <c r="CF54" s="44">
        <f t="shared" si="334"/>
        <v>0</v>
      </c>
      <c r="CG54" s="44"/>
      <c r="CH54" s="44">
        <f t="shared" si="335"/>
        <v>0</v>
      </c>
      <c r="CI54" s="44"/>
      <c r="CJ54" s="44">
        <f t="shared" si="336"/>
        <v>0</v>
      </c>
      <c r="CK54" s="44"/>
      <c r="CL54" s="44">
        <f t="shared" si="337"/>
        <v>0</v>
      </c>
      <c r="CM54" s="44">
        <v>8</v>
      </c>
      <c r="CN54" s="44">
        <f t="shared" si="338"/>
        <v>284383.05050400004</v>
      </c>
      <c r="CO54" s="44">
        <v>1</v>
      </c>
      <c r="CP54" s="44">
        <f t="shared" si="339"/>
        <v>40866.390369000001</v>
      </c>
      <c r="CQ54" s="49"/>
      <c r="CR54" s="44">
        <f t="shared" si="340"/>
        <v>0</v>
      </c>
      <c r="CS54" s="44"/>
      <c r="CT54" s="44">
        <f t="shared" si="341"/>
        <v>0</v>
      </c>
      <c r="CU54" s="44"/>
      <c r="CV54" s="44">
        <f t="shared" si="342"/>
        <v>0</v>
      </c>
      <c r="CW54" s="44"/>
      <c r="CX54" s="44">
        <f t="shared" si="343"/>
        <v>0</v>
      </c>
      <c r="CY54" s="44"/>
      <c r="CZ54" s="44">
        <f t="shared" si="344"/>
        <v>0</v>
      </c>
      <c r="DA54" s="44"/>
      <c r="DB54" s="44">
        <f t="shared" si="345"/>
        <v>0</v>
      </c>
      <c r="DC54" s="44"/>
      <c r="DD54" s="44">
        <f t="shared" si="346"/>
        <v>0</v>
      </c>
      <c r="DE54" s="44"/>
      <c r="DF54" s="44">
        <f t="shared" si="347"/>
        <v>0</v>
      </c>
      <c r="DG54" s="44"/>
      <c r="DH54" s="44">
        <f t="shared" si="348"/>
        <v>0</v>
      </c>
      <c r="DI54" s="44"/>
      <c r="DJ54" s="44">
        <f t="shared" si="349"/>
        <v>0</v>
      </c>
      <c r="DK54" s="44"/>
      <c r="DL54" s="44">
        <f t="shared" si="350"/>
        <v>0</v>
      </c>
      <c r="DM54" s="44"/>
      <c r="DN54" s="44">
        <f t="shared" si="294"/>
        <v>0</v>
      </c>
      <c r="DO54" s="44"/>
      <c r="DP54" s="44">
        <f t="shared" si="54"/>
        <v>0</v>
      </c>
      <c r="DQ54" s="44">
        <f t="shared" si="351"/>
        <v>105</v>
      </c>
      <c r="DR54" s="44">
        <f t="shared" si="351"/>
        <v>3375994.3738080002</v>
      </c>
    </row>
    <row r="55" spans="1:122" ht="30" customHeight="1" x14ac:dyDescent="0.25">
      <c r="A55" s="51"/>
      <c r="B55" s="52">
        <v>36</v>
      </c>
      <c r="C55" s="38" t="s">
        <v>186</v>
      </c>
      <c r="D55" s="39">
        <f t="shared" si="56"/>
        <v>19063</v>
      </c>
      <c r="E55" s="40">
        <v>18530</v>
      </c>
      <c r="F55" s="40">
        <v>18715</v>
      </c>
      <c r="G55" s="53">
        <v>1.97</v>
      </c>
      <c r="H55" s="42">
        <v>1</v>
      </c>
      <c r="I55" s="42">
        <v>1</v>
      </c>
      <c r="J55" s="43"/>
      <c r="K55" s="39">
        <v>1.4</v>
      </c>
      <c r="L55" s="39">
        <v>1.68</v>
      </c>
      <c r="M55" s="39">
        <v>2.23</v>
      </c>
      <c r="N55" s="39">
        <v>2.57</v>
      </c>
      <c r="O55" s="44">
        <v>0</v>
      </c>
      <c r="P55" s="44">
        <f t="shared" si="300"/>
        <v>0</v>
      </c>
      <c r="Q55" s="44">
        <v>0</v>
      </c>
      <c r="R55" s="44">
        <f t="shared" si="301"/>
        <v>0</v>
      </c>
      <c r="S55" s="44"/>
      <c r="T55" s="44">
        <f t="shared" si="302"/>
        <v>0</v>
      </c>
      <c r="U55" s="44"/>
      <c r="V55" s="44">
        <f t="shared" si="303"/>
        <v>0</v>
      </c>
      <c r="W55" s="44"/>
      <c r="X55" s="44">
        <f t="shared" si="304"/>
        <v>0</v>
      </c>
      <c r="Y55" s="44">
        <v>0</v>
      </c>
      <c r="Z55" s="44">
        <f t="shared" si="305"/>
        <v>0</v>
      </c>
      <c r="AA55" s="44"/>
      <c r="AB55" s="44">
        <f t="shared" si="306"/>
        <v>0</v>
      </c>
      <c r="AC55" s="44"/>
      <c r="AD55" s="44">
        <f t="shared" si="307"/>
        <v>0</v>
      </c>
      <c r="AE55" s="44">
        <v>0</v>
      </c>
      <c r="AF55" s="44">
        <f t="shared" si="308"/>
        <v>0</v>
      </c>
      <c r="AG55" s="44">
        <v>4</v>
      </c>
      <c r="AH55" s="44">
        <f t="shared" si="309"/>
        <v>220235.17156666666</v>
      </c>
      <c r="AI55" s="44"/>
      <c r="AJ55" s="44">
        <f t="shared" si="310"/>
        <v>0</v>
      </c>
      <c r="AK55" s="44"/>
      <c r="AL55" s="44">
        <f t="shared" si="311"/>
        <v>0</v>
      </c>
      <c r="AM55" s="47">
        <v>0</v>
      </c>
      <c r="AN55" s="44">
        <f t="shared" si="312"/>
        <v>0</v>
      </c>
      <c r="AO55" s="48">
        <v>0</v>
      </c>
      <c r="AP55" s="44">
        <f t="shared" si="313"/>
        <v>0</v>
      </c>
      <c r="AQ55" s="44"/>
      <c r="AR55" s="44">
        <f t="shared" si="314"/>
        <v>0</v>
      </c>
      <c r="AS55" s="44"/>
      <c r="AT55" s="44">
        <f t="shared" si="315"/>
        <v>0</v>
      </c>
      <c r="AU55" s="44"/>
      <c r="AV55" s="44">
        <f t="shared" si="316"/>
        <v>0</v>
      </c>
      <c r="AW55" s="44"/>
      <c r="AX55" s="44">
        <f t="shared" si="317"/>
        <v>0</v>
      </c>
      <c r="AY55" s="44"/>
      <c r="AZ55" s="44">
        <f t="shared" si="318"/>
        <v>0</v>
      </c>
      <c r="BA55" s="44"/>
      <c r="BB55" s="44">
        <f t="shared" si="319"/>
        <v>0</v>
      </c>
      <c r="BC55" s="44"/>
      <c r="BD55" s="44">
        <f t="shared" si="320"/>
        <v>0</v>
      </c>
      <c r="BE55" s="44"/>
      <c r="BF55" s="44">
        <f t="shared" si="321"/>
        <v>0</v>
      </c>
      <c r="BG55" s="44"/>
      <c r="BH55" s="44">
        <f t="shared" si="322"/>
        <v>0</v>
      </c>
      <c r="BI55" s="44"/>
      <c r="BJ55" s="44">
        <f t="shared" si="323"/>
        <v>0</v>
      </c>
      <c r="BK55" s="44">
        <v>0</v>
      </c>
      <c r="BL55" s="44">
        <f t="shared" si="324"/>
        <v>0</v>
      </c>
      <c r="BM55" s="44"/>
      <c r="BN55" s="44">
        <f t="shared" si="325"/>
        <v>0</v>
      </c>
      <c r="BO55" s="54"/>
      <c r="BP55" s="44">
        <f t="shared" si="326"/>
        <v>0</v>
      </c>
      <c r="BQ55" s="44"/>
      <c r="BR55" s="44">
        <f t="shared" si="327"/>
        <v>0</v>
      </c>
      <c r="BS55" s="44"/>
      <c r="BT55" s="44">
        <f t="shared" si="328"/>
        <v>0</v>
      </c>
      <c r="BU55" s="44"/>
      <c r="BV55" s="44">
        <f t="shared" si="329"/>
        <v>0</v>
      </c>
      <c r="BW55" s="44"/>
      <c r="BX55" s="44">
        <f t="shared" si="330"/>
        <v>0</v>
      </c>
      <c r="BY55" s="44"/>
      <c r="BZ55" s="44">
        <f t="shared" si="331"/>
        <v>0</v>
      </c>
      <c r="CA55" s="44"/>
      <c r="CB55" s="44">
        <f t="shared" si="332"/>
        <v>0</v>
      </c>
      <c r="CC55" s="44"/>
      <c r="CD55" s="44">
        <f t="shared" si="333"/>
        <v>0</v>
      </c>
      <c r="CE55" s="44"/>
      <c r="CF55" s="44">
        <f t="shared" si="334"/>
        <v>0</v>
      </c>
      <c r="CG55" s="44"/>
      <c r="CH55" s="44">
        <f t="shared" si="335"/>
        <v>0</v>
      </c>
      <c r="CI55" s="44"/>
      <c r="CJ55" s="44">
        <f t="shared" si="336"/>
        <v>0</v>
      </c>
      <c r="CK55" s="44"/>
      <c r="CL55" s="44">
        <f t="shared" si="337"/>
        <v>0</v>
      </c>
      <c r="CM55" s="44"/>
      <c r="CN55" s="44">
        <f t="shared" si="338"/>
        <v>0</v>
      </c>
      <c r="CO55" s="44"/>
      <c r="CP55" s="44">
        <f t="shared" si="339"/>
        <v>0</v>
      </c>
      <c r="CQ55" s="49"/>
      <c r="CR55" s="44">
        <f t="shared" si="340"/>
        <v>0</v>
      </c>
      <c r="CS55" s="44"/>
      <c r="CT55" s="44">
        <f t="shared" si="341"/>
        <v>0</v>
      </c>
      <c r="CU55" s="44"/>
      <c r="CV55" s="44">
        <f t="shared" si="342"/>
        <v>0</v>
      </c>
      <c r="CW55" s="44"/>
      <c r="CX55" s="44">
        <f t="shared" si="343"/>
        <v>0</v>
      </c>
      <c r="CY55" s="44"/>
      <c r="CZ55" s="44">
        <f t="shared" si="344"/>
        <v>0</v>
      </c>
      <c r="DA55" s="44"/>
      <c r="DB55" s="44">
        <f t="shared" si="345"/>
        <v>0</v>
      </c>
      <c r="DC55" s="44"/>
      <c r="DD55" s="44">
        <f t="shared" si="346"/>
        <v>0</v>
      </c>
      <c r="DE55" s="44"/>
      <c r="DF55" s="44">
        <f t="shared" si="347"/>
        <v>0</v>
      </c>
      <c r="DG55" s="44"/>
      <c r="DH55" s="44">
        <f t="shared" si="348"/>
        <v>0</v>
      </c>
      <c r="DI55" s="44"/>
      <c r="DJ55" s="44">
        <f t="shared" si="349"/>
        <v>0</v>
      </c>
      <c r="DK55" s="44"/>
      <c r="DL55" s="44">
        <f t="shared" si="350"/>
        <v>0</v>
      </c>
      <c r="DM55" s="44"/>
      <c r="DN55" s="44">
        <f t="shared" si="294"/>
        <v>0</v>
      </c>
      <c r="DO55" s="44"/>
      <c r="DP55" s="44">
        <f t="shared" si="54"/>
        <v>0</v>
      </c>
      <c r="DQ55" s="44">
        <f t="shared" si="351"/>
        <v>4</v>
      </c>
      <c r="DR55" s="44">
        <f t="shared" si="351"/>
        <v>220235.17156666666</v>
      </c>
    </row>
    <row r="56" spans="1:122" ht="30" customHeight="1" x14ac:dyDescent="0.25">
      <c r="A56" s="51"/>
      <c r="B56" s="52">
        <v>37</v>
      </c>
      <c r="C56" s="38" t="s">
        <v>187</v>
      </c>
      <c r="D56" s="39">
        <f t="shared" si="56"/>
        <v>19063</v>
      </c>
      <c r="E56" s="40">
        <v>18530</v>
      </c>
      <c r="F56" s="40">
        <v>18715</v>
      </c>
      <c r="G56" s="53">
        <v>2.78</v>
      </c>
      <c r="H56" s="42">
        <v>1</v>
      </c>
      <c r="I56" s="42">
        <v>1</v>
      </c>
      <c r="J56" s="43"/>
      <c r="K56" s="39">
        <v>1.4</v>
      </c>
      <c r="L56" s="39">
        <v>1.68</v>
      </c>
      <c r="M56" s="39">
        <v>2.23</v>
      </c>
      <c r="N56" s="39">
        <v>2.57</v>
      </c>
      <c r="O56" s="44">
        <v>0</v>
      </c>
      <c r="P56" s="44">
        <f t="shared" si="300"/>
        <v>0</v>
      </c>
      <c r="Q56" s="44">
        <v>0</v>
      </c>
      <c r="R56" s="44">
        <f t="shared" si="301"/>
        <v>0</v>
      </c>
      <c r="S56" s="44"/>
      <c r="T56" s="44">
        <f t="shared" si="302"/>
        <v>0</v>
      </c>
      <c r="U56" s="44"/>
      <c r="V56" s="44">
        <f t="shared" si="303"/>
        <v>0</v>
      </c>
      <c r="W56" s="44"/>
      <c r="X56" s="44">
        <f t="shared" si="304"/>
        <v>0</v>
      </c>
      <c r="Y56" s="44">
        <v>0</v>
      </c>
      <c r="Z56" s="44">
        <f t="shared" si="305"/>
        <v>0</v>
      </c>
      <c r="AA56" s="44"/>
      <c r="AB56" s="44">
        <f t="shared" si="306"/>
        <v>0</v>
      </c>
      <c r="AC56" s="44"/>
      <c r="AD56" s="44">
        <f t="shared" si="307"/>
        <v>0</v>
      </c>
      <c r="AE56" s="44">
        <v>0</v>
      </c>
      <c r="AF56" s="44">
        <f t="shared" si="308"/>
        <v>0</v>
      </c>
      <c r="AG56" s="44">
        <v>40</v>
      </c>
      <c r="AH56" s="44">
        <f t="shared" si="309"/>
        <v>3107887.1926666666</v>
      </c>
      <c r="AI56" s="44"/>
      <c r="AJ56" s="44">
        <f t="shared" si="310"/>
        <v>0</v>
      </c>
      <c r="AK56" s="44"/>
      <c r="AL56" s="44">
        <f t="shared" si="311"/>
        <v>0</v>
      </c>
      <c r="AM56" s="47">
        <v>0</v>
      </c>
      <c r="AN56" s="44">
        <f t="shared" si="312"/>
        <v>0</v>
      </c>
      <c r="AO56" s="48">
        <v>0</v>
      </c>
      <c r="AP56" s="44">
        <f t="shared" si="313"/>
        <v>0</v>
      </c>
      <c r="AQ56" s="44"/>
      <c r="AR56" s="44">
        <f t="shared" si="314"/>
        <v>0</v>
      </c>
      <c r="AS56" s="44"/>
      <c r="AT56" s="44">
        <f t="shared" si="315"/>
        <v>0</v>
      </c>
      <c r="AU56" s="44"/>
      <c r="AV56" s="44">
        <f t="shared" si="316"/>
        <v>0</v>
      </c>
      <c r="AW56" s="44"/>
      <c r="AX56" s="44">
        <f t="shared" si="317"/>
        <v>0</v>
      </c>
      <c r="AY56" s="44"/>
      <c r="AZ56" s="44">
        <f t="shared" si="318"/>
        <v>0</v>
      </c>
      <c r="BA56" s="44"/>
      <c r="BB56" s="44">
        <f t="shared" si="319"/>
        <v>0</v>
      </c>
      <c r="BC56" s="44"/>
      <c r="BD56" s="44">
        <f t="shared" si="320"/>
        <v>0</v>
      </c>
      <c r="BE56" s="44"/>
      <c r="BF56" s="44">
        <f t="shared" si="321"/>
        <v>0</v>
      </c>
      <c r="BG56" s="44"/>
      <c r="BH56" s="44">
        <f t="shared" si="322"/>
        <v>0</v>
      </c>
      <c r="BI56" s="44"/>
      <c r="BJ56" s="44">
        <f t="shared" si="323"/>
        <v>0</v>
      </c>
      <c r="BK56" s="44">
        <v>0</v>
      </c>
      <c r="BL56" s="44">
        <f t="shared" si="324"/>
        <v>0</v>
      </c>
      <c r="BM56" s="44"/>
      <c r="BN56" s="44">
        <f t="shared" si="325"/>
        <v>0</v>
      </c>
      <c r="BO56" s="54"/>
      <c r="BP56" s="44">
        <f t="shared" si="326"/>
        <v>0</v>
      </c>
      <c r="BQ56" s="44"/>
      <c r="BR56" s="44">
        <f t="shared" si="327"/>
        <v>0</v>
      </c>
      <c r="BS56" s="44"/>
      <c r="BT56" s="44">
        <f t="shared" si="328"/>
        <v>0</v>
      </c>
      <c r="BU56" s="44"/>
      <c r="BV56" s="44">
        <f t="shared" si="329"/>
        <v>0</v>
      </c>
      <c r="BW56" s="44"/>
      <c r="BX56" s="44">
        <f t="shared" si="330"/>
        <v>0</v>
      </c>
      <c r="BY56" s="44"/>
      <c r="BZ56" s="44">
        <f t="shared" si="331"/>
        <v>0</v>
      </c>
      <c r="CA56" s="44"/>
      <c r="CB56" s="44">
        <f t="shared" si="332"/>
        <v>0</v>
      </c>
      <c r="CC56" s="44"/>
      <c r="CD56" s="44">
        <f t="shared" si="333"/>
        <v>0</v>
      </c>
      <c r="CE56" s="44"/>
      <c r="CF56" s="44">
        <f t="shared" si="334"/>
        <v>0</v>
      </c>
      <c r="CG56" s="44"/>
      <c r="CH56" s="44">
        <f t="shared" si="335"/>
        <v>0</v>
      </c>
      <c r="CI56" s="44"/>
      <c r="CJ56" s="44">
        <f t="shared" si="336"/>
        <v>0</v>
      </c>
      <c r="CK56" s="44"/>
      <c r="CL56" s="44">
        <f t="shared" si="337"/>
        <v>0</v>
      </c>
      <c r="CM56" s="44">
        <v>2</v>
      </c>
      <c r="CN56" s="44">
        <f t="shared" si="338"/>
        <v>178059.65774799997</v>
      </c>
      <c r="CO56" s="44"/>
      <c r="CP56" s="44">
        <f t="shared" si="339"/>
        <v>0</v>
      </c>
      <c r="CQ56" s="49"/>
      <c r="CR56" s="44">
        <f t="shared" si="340"/>
        <v>0</v>
      </c>
      <c r="CS56" s="44"/>
      <c r="CT56" s="44">
        <f t="shared" si="341"/>
        <v>0</v>
      </c>
      <c r="CU56" s="44"/>
      <c r="CV56" s="44">
        <f t="shared" si="342"/>
        <v>0</v>
      </c>
      <c r="CW56" s="44"/>
      <c r="CX56" s="44">
        <f t="shared" si="343"/>
        <v>0</v>
      </c>
      <c r="CY56" s="44"/>
      <c r="CZ56" s="44">
        <f t="shared" si="344"/>
        <v>0</v>
      </c>
      <c r="DA56" s="44"/>
      <c r="DB56" s="44">
        <f t="shared" si="345"/>
        <v>0</v>
      </c>
      <c r="DC56" s="44"/>
      <c r="DD56" s="44">
        <f t="shared" si="346"/>
        <v>0</v>
      </c>
      <c r="DE56" s="44"/>
      <c r="DF56" s="44">
        <f t="shared" si="347"/>
        <v>0</v>
      </c>
      <c r="DG56" s="44"/>
      <c r="DH56" s="44">
        <f t="shared" si="348"/>
        <v>0</v>
      </c>
      <c r="DI56" s="44"/>
      <c r="DJ56" s="44">
        <f t="shared" si="349"/>
        <v>0</v>
      </c>
      <c r="DK56" s="44"/>
      <c r="DL56" s="44">
        <f t="shared" si="350"/>
        <v>0</v>
      </c>
      <c r="DM56" s="44">
        <v>4</v>
      </c>
      <c r="DN56" s="44">
        <f t="shared" si="294"/>
        <v>636575.16740333312</v>
      </c>
      <c r="DO56" s="44"/>
      <c r="DP56" s="44">
        <f t="shared" si="54"/>
        <v>0</v>
      </c>
      <c r="DQ56" s="44">
        <f t="shared" si="351"/>
        <v>46</v>
      </c>
      <c r="DR56" s="44">
        <f t="shared" si="351"/>
        <v>3922522.0178179992</v>
      </c>
    </row>
    <row r="57" spans="1:122" ht="30" customHeight="1" x14ac:dyDescent="0.25">
      <c r="A57" s="51"/>
      <c r="B57" s="52">
        <v>38</v>
      </c>
      <c r="C57" s="38" t="s">
        <v>188</v>
      </c>
      <c r="D57" s="39">
        <f t="shared" si="56"/>
        <v>19063</v>
      </c>
      <c r="E57" s="40">
        <v>18530</v>
      </c>
      <c r="F57" s="40">
        <v>18715</v>
      </c>
      <c r="G57" s="53">
        <v>1.1499999999999999</v>
      </c>
      <c r="H57" s="42">
        <v>1</v>
      </c>
      <c r="I57" s="42">
        <v>1</v>
      </c>
      <c r="J57" s="43"/>
      <c r="K57" s="39">
        <v>1.4</v>
      </c>
      <c r="L57" s="39">
        <v>1.68</v>
      </c>
      <c r="M57" s="39">
        <v>2.23</v>
      </c>
      <c r="N57" s="39">
        <v>2.57</v>
      </c>
      <c r="O57" s="44">
        <v>0</v>
      </c>
      <c r="P57" s="44">
        <f t="shared" si="300"/>
        <v>0</v>
      </c>
      <c r="Q57" s="44">
        <v>0</v>
      </c>
      <c r="R57" s="44">
        <f t="shared" si="301"/>
        <v>0</v>
      </c>
      <c r="S57" s="44"/>
      <c r="T57" s="44">
        <f t="shared" si="302"/>
        <v>0</v>
      </c>
      <c r="U57" s="44"/>
      <c r="V57" s="44">
        <f t="shared" si="303"/>
        <v>0</v>
      </c>
      <c r="W57" s="44"/>
      <c r="X57" s="44">
        <f t="shared" si="304"/>
        <v>0</v>
      </c>
      <c r="Y57" s="44">
        <v>0</v>
      </c>
      <c r="Z57" s="44">
        <f t="shared" si="305"/>
        <v>0</v>
      </c>
      <c r="AA57" s="44"/>
      <c r="AB57" s="44">
        <f t="shared" si="306"/>
        <v>0</v>
      </c>
      <c r="AC57" s="44"/>
      <c r="AD57" s="44">
        <f t="shared" si="307"/>
        <v>0</v>
      </c>
      <c r="AE57" s="44">
        <v>0</v>
      </c>
      <c r="AF57" s="44">
        <f t="shared" si="308"/>
        <v>0</v>
      </c>
      <c r="AG57" s="44">
        <v>12</v>
      </c>
      <c r="AH57" s="44">
        <f t="shared" si="309"/>
        <v>385691.03649999999</v>
      </c>
      <c r="AI57" s="44"/>
      <c r="AJ57" s="44">
        <f t="shared" si="310"/>
        <v>0</v>
      </c>
      <c r="AK57" s="50"/>
      <c r="AL57" s="44">
        <f t="shared" si="311"/>
        <v>0</v>
      </c>
      <c r="AM57" s="47">
        <v>0</v>
      </c>
      <c r="AN57" s="44">
        <f t="shared" si="312"/>
        <v>0</v>
      </c>
      <c r="AO57" s="48">
        <v>1</v>
      </c>
      <c r="AP57" s="44">
        <f t="shared" si="313"/>
        <v>37151.146059999999</v>
      </c>
      <c r="AQ57" s="44"/>
      <c r="AR57" s="44">
        <f t="shared" si="314"/>
        <v>0</v>
      </c>
      <c r="AS57" s="44"/>
      <c r="AT57" s="44">
        <f t="shared" si="315"/>
        <v>0</v>
      </c>
      <c r="AU57" s="44"/>
      <c r="AV57" s="44">
        <f t="shared" si="316"/>
        <v>0</v>
      </c>
      <c r="AW57" s="44"/>
      <c r="AX57" s="44">
        <f t="shared" si="317"/>
        <v>0</v>
      </c>
      <c r="AY57" s="44"/>
      <c r="AZ57" s="44">
        <f t="shared" si="318"/>
        <v>0</v>
      </c>
      <c r="BA57" s="44"/>
      <c r="BB57" s="44">
        <f t="shared" si="319"/>
        <v>0</v>
      </c>
      <c r="BC57" s="44"/>
      <c r="BD57" s="44">
        <f t="shared" si="320"/>
        <v>0</v>
      </c>
      <c r="BE57" s="44"/>
      <c r="BF57" s="44">
        <f t="shared" si="321"/>
        <v>0</v>
      </c>
      <c r="BG57" s="44"/>
      <c r="BH57" s="44">
        <f t="shared" si="322"/>
        <v>0</v>
      </c>
      <c r="BI57" s="44"/>
      <c r="BJ57" s="44">
        <f t="shared" si="323"/>
        <v>0</v>
      </c>
      <c r="BK57" s="44">
        <v>0</v>
      </c>
      <c r="BL57" s="44">
        <f t="shared" si="324"/>
        <v>0</v>
      </c>
      <c r="BM57" s="44"/>
      <c r="BN57" s="44">
        <f t="shared" si="325"/>
        <v>0</v>
      </c>
      <c r="BO57" s="54"/>
      <c r="BP57" s="44">
        <f t="shared" si="326"/>
        <v>0</v>
      </c>
      <c r="BQ57" s="44"/>
      <c r="BR57" s="44">
        <f t="shared" si="327"/>
        <v>0</v>
      </c>
      <c r="BS57" s="44"/>
      <c r="BT57" s="44">
        <f t="shared" si="328"/>
        <v>0</v>
      </c>
      <c r="BU57" s="44"/>
      <c r="BV57" s="44">
        <f t="shared" si="329"/>
        <v>0</v>
      </c>
      <c r="BW57" s="44"/>
      <c r="BX57" s="44">
        <f t="shared" si="330"/>
        <v>0</v>
      </c>
      <c r="BY57" s="44"/>
      <c r="BZ57" s="44">
        <f t="shared" si="331"/>
        <v>0</v>
      </c>
      <c r="CA57" s="44"/>
      <c r="CB57" s="44">
        <f t="shared" si="332"/>
        <v>0</v>
      </c>
      <c r="CC57" s="44"/>
      <c r="CD57" s="44">
        <f t="shared" si="333"/>
        <v>0</v>
      </c>
      <c r="CE57" s="44"/>
      <c r="CF57" s="44">
        <f t="shared" si="334"/>
        <v>0</v>
      </c>
      <c r="CG57" s="44"/>
      <c r="CH57" s="44">
        <f t="shared" si="335"/>
        <v>0</v>
      </c>
      <c r="CI57" s="44"/>
      <c r="CJ57" s="44">
        <f t="shared" si="336"/>
        <v>0</v>
      </c>
      <c r="CK57" s="44"/>
      <c r="CL57" s="44">
        <f t="shared" si="337"/>
        <v>0</v>
      </c>
      <c r="CM57" s="44">
        <v>2</v>
      </c>
      <c r="CN57" s="44">
        <f t="shared" si="338"/>
        <v>73657.772089999999</v>
      </c>
      <c r="CO57" s="44"/>
      <c r="CP57" s="44">
        <f t="shared" si="339"/>
        <v>0</v>
      </c>
      <c r="CQ57" s="49"/>
      <c r="CR57" s="44">
        <f t="shared" si="340"/>
        <v>0</v>
      </c>
      <c r="CS57" s="44"/>
      <c r="CT57" s="44">
        <f t="shared" si="341"/>
        <v>0</v>
      </c>
      <c r="CU57" s="44"/>
      <c r="CV57" s="44">
        <f t="shared" si="342"/>
        <v>0</v>
      </c>
      <c r="CW57" s="44"/>
      <c r="CX57" s="44">
        <f t="shared" si="343"/>
        <v>0</v>
      </c>
      <c r="CY57" s="44">
        <v>1</v>
      </c>
      <c r="CZ57" s="44">
        <f t="shared" si="344"/>
        <v>41381.472579999994</v>
      </c>
      <c r="DA57" s="44"/>
      <c r="DB57" s="44">
        <f t="shared" si="345"/>
        <v>0</v>
      </c>
      <c r="DC57" s="44"/>
      <c r="DD57" s="44">
        <f t="shared" si="346"/>
        <v>0</v>
      </c>
      <c r="DE57" s="44"/>
      <c r="DF57" s="44">
        <f t="shared" si="347"/>
        <v>0</v>
      </c>
      <c r="DG57" s="44"/>
      <c r="DH57" s="44">
        <f t="shared" si="348"/>
        <v>0</v>
      </c>
      <c r="DI57" s="44"/>
      <c r="DJ57" s="44">
        <f t="shared" si="349"/>
        <v>0</v>
      </c>
      <c r="DK57" s="44"/>
      <c r="DL57" s="44">
        <f t="shared" si="350"/>
        <v>0</v>
      </c>
      <c r="DM57" s="44"/>
      <c r="DN57" s="44">
        <f t="shared" si="294"/>
        <v>0</v>
      </c>
      <c r="DO57" s="44"/>
      <c r="DP57" s="44">
        <f t="shared" si="54"/>
        <v>0</v>
      </c>
      <c r="DQ57" s="44">
        <f t="shared" si="351"/>
        <v>16</v>
      </c>
      <c r="DR57" s="44">
        <f t="shared" si="351"/>
        <v>537881.42722999991</v>
      </c>
    </row>
    <row r="58" spans="1:122" ht="30" customHeight="1" x14ac:dyDescent="0.25">
      <c r="A58" s="51"/>
      <c r="B58" s="52">
        <v>39</v>
      </c>
      <c r="C58" s="38" t="s">
        <v>189</v>
      </c>
      <c r="D58" s="39">
        <f t="shared" si="56"/>
        <v>19063</v>
      </c>
      <c r="E58" s="40">
        <v>18530</v>
      </c>
      <c r="F58" s="40">
        <v>18715</v>
      </c>
      <c r="G58" s="53">
        <v>1.22</v>
      </c>
      <c r="H58" s="42">
        <v>1</v>
      </c>
      <c r="I58" s="42">
        <v>1</v>
      </c>
      <c r="J58" s="43"/>
      <c r="K58" s="39">
        <v>1.4</v>
      </c>
      <c r="L58" s="39">
        <v>1.68</v>
      </c>
      <c r="M58" s="39">
        <v>2.23</v>
      </c>
      <c r="N58" s="39">
        <v>2.57</v>
      </c>
      <c r="O58" s="44">
        <v>1</v>
      </c>
      <c r="P58" s="44">
        <f t="shared" si="300"/>
        <v>34097.323516666664</v>
      </c>
      <c r="Q58" s="44">
        <v>0</v>
      </c>
      <c r="R58" s="44">
        <f t="shared" si="301"/>
        <v>0</v>
      </c>
      <c r="S58" s="44"/>
      <c r="T58" s="44">
        <f t="shared" si="302"/>
        <v>0</v>
      </c>
      <c r="U58" s="44"/>
      <c r="V58" s="44">
        <f t="shared" si="303"/>
        <v>0</v>
      </c>
      <c r="W58" s="44"/>
      <c r="X58" s="44">
        <f t="shared" si="304"/>
        <v>0</v>
      </c>
      <c r="Y58" s="44">
        <v>0</v>
      </c>
      <c r="Z58" s="44">
        <f t="shared" si="305"/>
        <v>0</v>
      </c>
      <c r="AA58" s="44"/>
      <c r="AB58" s="44">
        <f t="shared" si="306"/>
        <v>0</v>
      </c>
      <c r="AC58" s="44"/>
      <c r="AD58" s="44">
        <f t="shared" si="307"/>
        <v>0</v>
      </c>
      <c r="AE58" s="44">
        <v>0</v>
      </c>
      <c r="AF58" s="44">
        <f t="shared" si="308"/>
        <v>0</v>
      </c>
      <c r="AG58" s="44">
        <v>52</v>
      </c>
      <c r="AH58" s="44">
        <f t="shared" si="309"/>
        <v>1773060.8228666664</v>
      </c>
      <c r="AI58" s="44"/>
      <c r="AJ58" s="44">
        <f t="shared" si="310"/>
        <v>0</v>
      </c>
      <c r="AK58" s="44"/>
      <c r="AL58" s="44">
        <f t="shared" si="311"/>
        <v>0</v>
      </c>
      <c r="AM58" s="47">
        <v>0</v>
      </c>
      <c r="AN58" s="44">
        <f t="shared" si="312"/>
        <v>0</v>
      </c>
      <c r="AO58" s="48">
        <v>1</v>
      </c>
      <c r="AP58" s="44">
        <f t="shared" si="313"/>
        <v>39412.520167999995</v>
      </c>
      <c r="AQ58" s="44"/>
      <c r="AR58" s="44">
        <f t="shared" si="314"/>
        <v>0</v>
      </c>
      <c r="AS58" s="44">
        <v>56</v>
      </c>
      <c r="AT58" s="44">
        <f t="shared" si="315"/>
        <v>2207101.129408</v>
      </c>
      <c r="AU58" s="44"/>
      <c r="AV58" s="44">
        <f t="shared" si="316"/>
        <v>0</v>
      </c>
      <c r="AW58" s="44"/>
      <c r="AX58" s="44">
        <f t="shared" si="317"/>
        <v>0</v>
      </c>
      <c r="AY58" s="44"/>
      <c r="AZ58" s="44">
        <f t="shared" si="318"/>
        <v>0</v>
      </c>
      <c r="BA58" s="44"/>
      <c r="BB58" s="44">
        <f t="shared" si="319"/>
        <v>0</v>
      </c>
      <c r="BC58" s="44"/>
      <c r="BD58" s="44">
        <f t="shared" si="320"/>
        <v>0</v>
      </c>
      <c r="BE58" s="44"/>
      <c r="BF58" s="44">
        <f t="shared" si="321"/>
        <v>0</v>
      </c>
      <c r="BG58" s="44"/>
      <c r="BH58" s="44">
        <f t="shared" si="322"/>
        <v>0</v>
      </c>
      <c r="BI58" s="44"/>
      <c r="BJ58" s="44">
        <f t="shared" si="323"/>
        <v>0</v>
      </c>
      <c r="BK58" s="44">
        <v>6</v>
      </c>
      <c r="BL58" s="44">
        <f t="shared" si="324"/>
        <v>205967.72427000001</v>
      </c>
      <c r="BM58" s="44"/>
      <c r="BN58" s="44">
        <f t="shared" si="325"/>
        <v>0</v>
      </c>
      <c r="BO58" s="54"/>
      <c r="BP58" s="44">
        <f t="shared" si="326"/>
        <v>0</v>
      </c>
      <c r="BQ58" s="44"/>
      <c r="BR58" s="44">
        <f t="shared" si="327"/>
        <v>0</v>
      </c>
      <c r="BS58" s="44"/>
      <c r="BT58" s="44">
        <f t="shared" si="328"/>
        <v>0</v>
      </c>
      <c r="BU58" s="44"/>
      <c r="BV58" s="44">
        <f t="shared" si="329"/>
        <v>0</v>
      </c>
      <c r="BW58" s="44"/>
      <c r="BX58" s="44">
        <f t="shared" si="330"/>
        <v>0</v>
      </c>
      <c r="BY58" s="44"/>
      <c r="BZ58" s="44">
        <f t="shared" si="331"/>
        <v>0</v>
      </c>
      <c r="CA58" s="44"/>
      <c r="CB58" s="44">
        <f t="shared" si="332"/>
        <v>0</v>
      </c>
      <c r="CC58" s="44"/>
      <c r="CD58" s="44">
        <f t="shared" si="333"/>
        <v>0</v>
      </c>
      <c r="CE58" s="44"/>
      <c r="CF58" s="44">
        <f t="shared" si="334"/>
        <v>0</v>
      </c>
      <c r="CG58" s="44"/>
      <c r="CH58" s="44">
        <f t="shared" si="335"/>
        <v>0</v>
      </c>
      <c r="CI58" s="44"/>
      <c r="CJ58" s="44">
        <f t="shared" si="336"/>
        <v>0</v>
      </c>
      <c r="CK58" s="44"/>
      <c r="CL58" s="44">
        <f t="shared" si="337"/>
        <v>0</v>
      </c>
      <c r="CM58" s="44">
        <v>9</v>
      </c>
      <c r="CN58" s="44">
        <f t="shared" si="338"/>
        <v>351635.79893399996</v>
      </c>
      <c r="CO58" s="44">
        <v>4</v>
      </c>
      <c r="CP58" s="44">
        <f t="shared" si="339"/>
        <v>179664.85135199997</v>
      </c>
      <c r="CQ58" s="49"/>
      <c r="CR58" s="44">
        <f t="shared" si="340"/>
        <v>0</v>
      </c>
      <c r="CS58" s="44"/>
      <c r="CT58" s="44">
        <f t="shared" si="341"/>
        <v>0</v>
      </c>
      <c r="CU58" s="44"/>
      <c r="CV58" s="44">
        <f t="shared" si="342"/>
        <v>0</v>
      </c>
      <c r="CW58" s="44">
        <v>1</v>
      </c>
      <c r="CX58" s="44">
        <f t="shared" si="343"/>
        <v>43981.743833999986</v>
      </c>
      <c r="CY58" s="44"/>
      <c r="CZ58" s="44">
        <f t="shared" si="344"/>
        <v>0</v>
      </c>
      <c r="DA58" s="44"/>
      <c r="DB58" s="44">
        <f t="shared" si="345"/>
        <v>0</v>
      </c>
      <c r="DC58" s="44"/>
      <c r="DD58" s="44">
        <f t="shared" si="346"/>
        <v>0</v>
      </c>
      <c r="DE58" s="44"/>
      <c r="DF58" s="44">
        <f t="shared" si="347"/>
        <v>0</v>
      </c>
      <c r="DG58" s="44"/>
      <c r="DH58" s="44">
        <f t="shared" si="348"/>
        <v>0</v>
      </c>
      <c r="DI58" s="44"/>
      <c r="DJ58" s="44">
        <f t="shared" si="349"/>
        <v>0</v>
      </c>
      <c r="DK58" s="44"/>
      <c r="DL58" s="44">
        <f t="shared" si="350"/>
        <v>0</v>
      </c>
      <c r="DM58" s="44"/>
      <c r="DN58" s="44">
        <f t="shared" si="294"/>
        <v>0</v>
      </c>
      <c r="DO58" s="44"/>
      <c r="DP58" s="44">
        <f t="shared" si="54"/>
        <v>0</v>
      </c>
      <c r="DQ58" s="44">
        <f t="shared" si="351"/>
        <v>130</v>
      </c>
      <c r="DR58" s="44">
        <f t="shared" si="351"/>
        <v>4834921.9143493325</v>
      </c>
    </row>
    <row r="59" spans="1:122" ht="30" customHeight="1" x14ac:dyDescent="0.25">
      <c r="A59" s="51"/>
      <c r="B59" s="52">
        <v>40</v>
      </c>
      <c r="C59" s="38" t="s">
        <v>190</v>
      </c>
      <c r="D59" s="39">
        <f t="shared" si="56"/>
        <v>19063</v>
      </c>
      <c r="E59" s="40">
        <v>18530</v>
      </c>
      <c r="F59" s="40">
        <v>18715</v>
      </c>
      <c r="G59" s="53">
        <v>1.78</v>
      </c>
      <c r="H59" s="42">
        <v>1</v>
      </c>
      <c r="I59" s="42">
        <v>1</v>
      </c>
      <c r="J59" s="43"/>
      <c r="K59" s="39">
        <v>1.4</v>
      </c>
      <c r="L59" s="39">
        <v>1.68</v>
      </c>
      <c r="M59" s="39">
        <v>2.23</v>
      </c>
      <c r="N59" s="39">
        <v>2.57</v>
      </c>
      <c r="O59" s="44">
        <v>5</v>
      </c>
      <c r="P59" s="44">
        <f>(O59/12*5*$D59*$G59*$H59*$K59*P$8)+(O59/12*4*$E59*$G59*$I59*$K59)+(O59/12*3*$F59*$G59*$I59*$K59)</f>
        <v>235216.92075000002</v>
      </c>
      <c r="Q59" s="44">
        <v>0</v>
      </c>
      <c r="R59" s="44">
        <f>(Q59/12*5*$D59*$G59*$H59*$K59*R$8)+(Q59/12*4*$E59*$G59*$I59*$K59)+(Q59/12*3*$F59*$G59*$I59*$K59)</f>
        <v>0</v>
      </c>
      <c r="S59" s="44"/>
      <c r="T59" s="44">
        <f>(S59/12*5*$D59*$G59*$H59*$K59*T$8)+(S59/12*4*$E59*$G59*$I59*$K59)+(S59/12*3*$F59*$G59*$I59*$K59)</f>
        <v>0</v>
      </c>
      <c r="U59" s="44"/>
      <c r="V59" s="44">
        <f>(U59/12*5*$D59*$G59*$H59*$K59*V$8)+(U59/12*4*$E59*$G59*$I59*$K59)+(U59/12*3*$F59*$G59*$I59*$K59)</f>
        <v>0</v>
      </c>
      <c r="W59" s="44"/>
      <c r="X59" s="44">
        <f>(W59/12*5*$D59*$G59*$H59*$K59*X$8)+(W59/12*4*$E59*$G59*$I59*$K59)+(W59/12*3*$F59*$G59*$I59*$K59)</f>
        <v>0</v>
      </c>
      <c r="Y59" s="44">
        <v>0</v>
      </c>
      <c r="Z59" s="44">
        <f>(Y59/12*5*$D59*$G59*$H59*$K59*Z$8)+(Y59/12*4*$E59*$G59*$I59*$K59)+(Y59/12*3*$F59*$G59*$I59*$K59)</f>
        <v>0</v>
      </c>
      <c r="AA59" s="44"/>
      <c r="AB59" s="44">
        <f>(AA59/12*5*$D59*$G59*$H59*$K59*AB$8)+(AA59/12*4*$E59*$G59*$I59*$K59)+(AA59/12*3*$F59*$G59*$I59*$K59)</f>
        <v>0</v>
      </c>
      <c r="AC59" s="44"/>
      <c r="AD59" s="44">
        <f>(AC59/12*5*$D59*$G59*$H59*$K59*AD$8)+(AC59/12*4*$E59*$G59*$I59*$K59)+(AC59/12*3*$F59*$G59*$I59*$K59)</f>
        <v>0</v>
      </c>
      <c r="AE59" s="44">
        <v>0</v>
      </c>
      <c r="AF59" s="44">
        <f>(AE59/12*5*$D59*$G59*$H59*$K59*AF$8)+(AE59/12*4*$E59*$G59*$I59*$K59)+(AE59/12*3*$F59*$G59*$I59*$K59)</f>
        <v>0</v>
      </c>
      <c r="AG59" s="44">
        <v>228</v>
      </c>
      <c r="AH59" s="44">
        <f>(AG59/12*5*$D59*$G59*$H59*$K59*AH$8)+(AG59/12*4*$E59*$G59*$I59*$K59)+(AG59/12*3*$F59*$G59*$I59*$K59)</f>
        <v>10725891.586199999</v>
      </c>
      <c r="AI59" s="44"/>
      <c r="AJ59" s="44">
        <f>(AI59/12*5*$D59*$G59*$H59*$K59*AJ$8)+(AI59/12*4*$E59*$G59*$I59*$K59)+(AI59/12*3*$F59*$G59*$I59*$K59)</f>
        <v>0</v>
      </c>
      <c r="AK59" s="50"/>
      <c r="AL59" s="44">
        <f>(AK59/12*5*$D59*$G59*$H59*$K59*AL$8)+(AK59/12*4*$E59*$G59*$I59*$K59)+(AK59/12*3*$F59*$G59*$I59*$K59)</f>
        <v>0</v>
      </c>
      <c r="AM59" s="47">
        <v>0</v>
      </c>
      <c r="AN59" s="44">
        <f>(AM59/12*5*$D59*$G59*$H59*$K59*AN$8)+(AM59/12*4*$E59*$G59*$I59*$K59)+(AM59/12*3*$F59*$G59*$I59*$K59)</f>
        <v>0</v>
      </c>
      <c r="AO59" s="48"/>
      <c r="AP59" s="44">
        <f>(AO59/12*5*$D59*$G59*$H59*$L59*AP$8)+(AO59/12*4*$E59*$G59*$I59*$L59)+(AO59/12*3*$F59*$G59*$I59*$L59)</f>
        <v>0</v>
      </c>
      <c r="AQ59" s="44"/>
      <c r="AR59" s="44">
        <f>(AQ59/12*5*$D59*$G59*$H59*$L59*AR$8)+(AQ59/12*4*$E59*$G59*$I59*$L59)+(AQ59/12*3*$F59*$G59*$I59*$L59)</f>
        <v>0</v>
      </c>
      <c r="AS59" s="44"/>
      <c r="AT59" s="44">
        <f>(AS59/12*5*$D59*$G59*$H59*$L59*AT$8)+(AS59/12*4*$E59*$G59*$I59*$L59)+(AS59/12*3*$F59*$G59*$I59*$L59)</f>
        <v>0</v>
      </c>
      <c r="AU59" s="44"/>
      <c r="AV59" s="44">
        <f>(AU59/12*5*$D59*$G59*$H59*$L59*AV$8)+(AU59/12*4*$E59*$G59*$I59*$L59)+(AU59/12*3*$F59*$G59*$I59*$L59)</f>
        <v>0</v>
      </c>
      <c r="AW59" s="44"/>
      <c r="AX59" s="44">
        <f>(AW59/12*5*$D59*$G59*$H59*$K59*AX$8)+(AW59/12*4*$E59*$G59*$I59*$K59)+(AW59/12*3*$F59*$G59*$I59*$K59)</f>
        <v>0</v>
      </c>
      <c r="AY59" s="44"/>
      <c r="AZ59" s="44">
        <f>(AY59/12*5*$D59*$G59*$H59*$K59*AZ$8)+(AY59/12*4*$E59*$G59*$I59*$K59)+(AY59/12*3*$F59*$G59*$I59*$K59)</f>
        <v>0</v>
      </c>
      <c r="BA59" s="44"/>
      <c r="BB59" s="44">
        <f>(BA59/12*5*$D59*$G59*$H59*$L59*BB$8)+(BA59/12*4*$E59*$G59*$I59*$L59)+(BA59/12*3*$F59*$G59*$I59*$L59)</f>
        <v>0</v>
      </c>
      <c r="BC59" s="44"/>
      <c r="BD59" s="44">
        <f>(BC59/12*5*$D59*$G59*$H59*$K59*BD$8)+(BC59/12*4*$E59*$G59*$I59*$K59)+(BC59/12*3*$F59*$G59*$I59*$K59)</f>
        <v>0</v>
      </c>
      <c r="BE59" s="44"/>
      <c r="BF59" s="44">
        <f>(BE59/12*5*$D59*$G59*$H59*$K59*BF$8)+(BE59/12*4*$E59*$G59*$I59*$K59)+(BE59/12*3*$F59*$G59*$I59*$K59)</f>
        <v>0</v>
      </c>
      <c r="BG59" s="44"/>
      <c r="BH59" s="44">
        <f>(BG59/12*5*$D59*$G59*$H59*$K59*BH$8)+(BG59/12*4*$E59*$G59*$I59*$K59)+(BG59/12*3*$F59*$G59*$I59*$K59)</f>
        <v>0</v>
      </c>
      <c r="BI59" s="44"/>
      <c r="BJ59" s="44">
        <f>(BI59/12*5*$D59*$G59*$H59*$L59*BJ$8)+(BI59/12*4*$E59*$G59*$I59*$L59)+(BI59/12*3*$F59*$G59*$I59*$L59)</f>
        <v>0</v>
      </c>
      <c r="BK59" s="44">
        <v>1</v>
      </c>
      <c r="BL59" s="44">
        <f>(BK59/12*5*$D59*$G59*$H59*$K59*BL$8)+(BK59/12*4*$E59*$G59*$I59*$K59)+(BK59/12*3*$F59*$G59*$I59*$K59)</f>
        <v>47379.877871666664</v>
      </c>
      <c r="BM59" s="44"/>
      <c r="BN59" s="44">
        <f>(BM59/12*5*$D59*$G59*$H59*$K59*BN$8)+(BM59/12*4*$E59*$G59*$I59*$K59)+(BM59/12*3*$F59*$G59*$I59*$K59)</f>
        <v>0</v>
      </c>
      <c r="BO59" s="54"/>
      <c r="BP59" s="44">
        <f>(BO59/12*5*$D59*$G59*$H59*$L59*BP$8)+(BO59/12*4*$E59*$G59*$I59*$L59)+(BO59/12*3*$F59*$G59*$I59*$L59)</f>
        <v>0</v>
      </c>
      <c r="BQ59" s="44"/>
      <c r="BR59" s="44">
        <f>(BQ59/12*5*$D59*$G59*$H59*$L59*BR$8)+(BQ59/12*4*$E59*$G59*$I59*$L59)+(BQ59/12*3*$F59*$G59*$I59*$L59)</f>
        <v>0</v>
      </c>
      <c r="BS59" s="44"/>
      <c r="BT59" s="44">
        <f>(BS59/12*5*$D59*$G59*$H59*$K59*BT$8)+(BS59/12*4*$E59*$G59*$I59*$K59)+(BS59/12*3*$F59*$G59*$I59*$K59)</f>
        <v>0</v>
      </c>
      <c r="BU59" s="44"/>
      <c r="BV59" s="44">
        <f>(BU59/12*5*$D59*$G59*$H59*$K59*BV$8)+(BU59/12*4*$E59*$G59*$I59*$K59)+(BU59/12*3*$F59*$G59*$I59*$K59)</f>
        <v>0</v>
      </c>
      <c r="BW59" s="44"/>
      <c r="BX59" s="44">
        <f>(BW59/12*5*$D59*$G59*$H59*$L59*BX$8)+(BW59/12*4*$E59*$G59*$I59*$L59)+(BW59/12*3*$F59*$G59*$I59*$L59)</f>
        <v>0</v>
      </c>
      <c r="BY59" s="44"/>
      <c r="BZ59" s="44">
        <f>(BY59/12*5*$D59*$G59*$H59*$L59*BZ$8)+(BY59/12*4*$E59*$G59*$I59*$L59)+(BY59/12*3*$F59*$G59*$I59*$L59)</f>
        <v>0</v>
      </c>
      <c r="CA59" s="44"/>
      <c r="CB59" s="44">
        <f>(CA59/12*5*$D59*$G59*$H59*$K59*CB$8)+(CA59/12*4*$E59*$G59*$I59*$K59)+(CA59/12*3*$F59*$G59*$I59*$K59)</f>
        <v>0</v>
      </c>
      <c r="CC59" s="44"/>
      <c r="CD59" s="44">
        <f>(CC59/12*5*$D59*$G59*$H59*$L59*CD$8)+(CC59/12*4*$E59*$G59*$I59*$L59)+(CC59/12*3*$F59*$G59*$I59*$L59)</f>
        <v>0</v>
      </c>
      <c r="CE59" s="44"/>
      <c r="CF59" s="44">
        <f>(CE59/12*5*$D59*$G59*$H59*$K59*CF$8)+(CE59/12*4*$E59*$G59*$I59*$K59)+(CE59/12*3*$F59*$G59*$I59*$K59)</f>
        <v>0</v>
      </c>
      <c r="CG59" s="44"/>
      <c r="CH59" s="44">
        <f>(CG59/12*5*$D59*$G59*$H59*$K59*CH$8)+(CG59/12*4*$E59*$G59*$I59*$K59)+(CG59/12*3*$F59*$G59*$I59*$K59)</f>
        <v>0</v>
      </c>
      <c r="CI59" s="44"/>
      <c r="CJ59" s="44">
        <f>(CI59/12*5*$D59*$G59*$H59*$K59*CJ$8)+(CI59/12*4*$E59*$G59*$I59*$K59)+(CI59/12*3*$F59*$G59*$I59*$K59)</f>
        <v>0</v>
      </c>
      <c r="CK59" s="44"/>
      <c r="CL59" s="44">
        <f>(CK59/12*5*$D59*$G59*$H59*$K59*CL$8)+(CK59/12*4*$E59*$G59*$I59*$K59)+(CK59/12*3*$F59*$G59*$I59*$K59)</f>
        <v>0</v>
      </c>
      <c r="CM59" s="44"/>
      <c r="CN59" s="44">
        <f>(CM59/12*5*$D59*$G59*$H59*$L59*CN$8)+(CM59/12*4*$E59*$G59*$I59*$L59)+(CM59/12*3*$F59*$G59*$I59*$L59)</f>
        <v>0</v>
      </c>
      <c r="CO59" s="44"/>
      <c r="CP59" s="44">
        <f>(CO59/12*5*$D59*$G59*$H59*$L59*CP$8)+(CO59/12*4*$E59*$G59*$I59*$L59)+(CO59/12*3*$F59*$G59*$I59*$L59)</f>
        <v>0</v>
      </c>
      <c r="CQ59" s="49"/>
      <c r="CR59" s="44">
        <f>(CQ59/12*5*$D59*$G59*$H59*$K59*CR$8)+(CQ59/12*4*$E59*$G59*$I59*$K59)+(CQ59/12*3*$F59*$G59*$I59*$K59)</f>
        <v>0</v>
      </c>
      <c r="CS59" s="44"/>
      <c r="CT59" s="44">
        <f>(CS59/12*5*$D59*$G59*$H59*$L59*CT$8)+(CS59/12*4*$E59*$G59*$I59*$L59)+(CS59/12*3*$F59*$G59*$I59*$L59)</f>
        <v>0</v>
      </c>
      <c r="CU59" s="44"/>
      <c r="CV59" s="44">
        <f>(CU59/12*5*$D59*$G59*$H59*$L59*CV$8)+(CU59/12*4*$E59*$G59*$I59*$L59)+(CU59/12*3*$F59*$G59*$I59*$L59)</f>
        <v>0</v>
      </c>
      <c r="CW59" s="44"/>
      <c r="CX59" s="44">
        <f>(CW59/12*5*$D59*$G59*$H59*$L59*CX$8)+(CW59/12*4*$E59*$G59*$I59*$L59)+(CW59/12*3*$F59*$G59*$I59*$L59)</f>
        <v>0</v>
      </c>
      <c r="CY59" s="44"/>
      <c r="CZ59" s="44">
        <f>(CY59/12*5*$D59*$G59*$H59*$L59*CZ$8)+(CY59/12*4*$E59*$G59*$I59*$L59)+(CY59/12*3*$F59*$G59*$I59*$L59)</f>
        <v>0</v>
      </c>
      <c r="DA59" s="44"/>
      <c r="DB59" s="44">
        <f>(DA59/12*5*$D59*$G59*$H59*$L59*DB$8)+(DA59/12*4*$E59*$G59*$I59*$L59)+(DA59/12*3*$F59*$G59*$I59*$L59)</f>
        <v>0</v>
      </c>
      <c r="DC59" s="44"/>
      <c r="DD59" s="44">
        <f>(DC59/12*5*$D59*$G59*$H59*$K59*DD$8)+(DC59/12*4*$E59*$G59*$I59*$K59)+(DC59/12*3*$F59*$G59*$I59*$K59)</f>
        <v>0</v>
      </c>
      <c r="DE59" s="44"/>
      <c r="DF59" s="44">
        <f>(DE59/12*5*$D59*$G59*$H59*$K59*DF$8)+(DE59/12*4*$E59*$G59*$I59*$K59)+(DE59/12*3*$F59*$G59*$I59*$K59)</f>
        <v>0</v>
      </c>
      <c r="DG59" s="44"/>
      <c r="DH59" s="44">
        <f>(DG59/12*5*$D59*$G59*$H59*$L59*DH$8)+(DG59/12*4*$E59*$G59*$I59*$L59)+(DG59/12*3*$F59*$G59*$I59*$L59)</f>
        <v>0</v>
      </c>
      <c r="DI59" s="44"/>
      <c r="DJ59" s="44">
        <f>(DI59/12*5*$D59*$G59*$H59*$L59*DJ$8)+(DI59/12*4*$E59*$G59*$I59*$L59)+(DI59/12*3*$F59*$G59*$I59*$L59)</f>
        <v>0</v>
      </c>
      <c r="DK59" s="44"/>
      <c r="DL59" s="44">
        <f>(DK59/12*5*$D59*$G59*$H59*$M59*DL$8)+(DK59/12*4*$E59*$G59*$I59*$M59)+(DK59/12*3*$F59*$G59*$I59*$M59)</f>
        <v>0</v>
      </c>
      <c r="DM59" s="44"/>
      <c r="DN59" s="44">
        <f>(DM59/12*5*$D59*$G59*$H59*$N59*DN$8)+(DM59/12*4*$E59*$G59*$I59*$N59)+(DM59/12*3*$F59*$G59*$I59*$N59)</f>
        <v>0</v>
      </c>
      <c r="DO59" s="44"/>
      <c r="DP59" s="44">
        <f t="shared" si="54"/>
        <v>0</v>
      </c>
      <c r="DQ59" s="44">
        <f t="shared" si="351"/>
        <v>234</v>
      </c>
      <c r="DR59" s="44">
        <f t="shared" si="351"/>
        <v>11008488.384821665</v>
      </c>
    </row>
    <row r="60" spans="1:122" ht="29.25" customHeight="1" x14ac:dyDescent="0.25">
      <c r="A60" s="51"/>
      <c r="B60" s="52">
        <v>41</v>
      </c>
      <c r="C60" s="59" t="s">
        <v>191</v>
      </c>
      <c r="D60" s="39">
        <f t="shared" si="56"/>
        <v>19063</v>
      </c>
      <c r="E60" s="40">
        <v>18530</v>
      </c>
      <c r="F60" s="40">
        <v>18715</v>
      </c>
      <c r="G60" s="53">
        <v>2.23</v>
      </c>
      <c r="H60" s="42">
        <v>1</v>
      </c>
      <c r="I60" s="42">
        <v>1</v>
      </c>
      <c r="J60" s="43"/>
      <c r="K60" s="39">
        <v>1.4</v>
      </c>
      <c r="L60" s="39">
        <v>1.68</v>
      </c>
      <c r="M60" s="39">
        <v>2.23</v>
      </c>
      <c r="N60" s="39">
        <v>2.57</v>
      </c>
      <c r="O60" s="44">
        <v>0</v>
      </c>
      <c r="P60" s="44">
        <f t="shared" ref="P60:P62" si="352">(O60/12*5*$D60*$G60*$H60*$K60*P$8)+(O60/12*4*$E60*$G60*$I60*$K60*P$9)+(O60/12*3*$F60*$G60*$I60*$K60*P$9)</f>
        <v>0</v>
      </c>
      <c r="Q60" s="44">
        <v>0</v>
      </c>
      <c r="R60" s="44">
        <f t="shared" ref="R60:R62" si="353">(Q60/12*5*$D60*$G60*$H60*$K60*R$8)+(Q60/12*4*$E60*$G60*$I60*$K60*R$9)+(Q60/12*3*$F60*$G60*$I60*$K60*R$9)</f>
        <v>0</v>
      </c>
      <c r="S60" s="44"/>
      <c r="T60" s="44">
        <f t="shared" ref="T60:T62" si="354">(S60/12*5*$D60*$G60*$H60*$K60*T$8)+(S60/12*4*$E60*$G60*$I60*$K60*T$9)+(S60/12*3*$F60*$G60*$I60*$K60*T$9)</f>
        <v>0</v>
      </c>
      <c r="U60" s="44"/>
      <c r="V60" s="44">
        <f t="shared" ref="V60:V62" si="355">(U60/12*5*$D60*$G60*$H60*$K60*V$8)+(U60/12*4*$E60*$G60*$I60*$K60*V$9)+(U60/12*3*$F60*$G60*$I60*$K60*V$9)</f>
        <v>0</v>
      </c>
      <c r="W60" s="44"/>
      <c r="X60" s="44">
        <f t="shared" ref="X60:X62" si="356">(W60/12*5*$D60*$G60*$H60*$K60*X$8)+(W60/12*4*$E60*$G60*$I60*$K60*X$9)+(W60/12*3*$F60*$G60*$I60*$K60*X$9)</f>
        <v>0</v>
      </c>
      <c r="Y60" s="44">
        <v>0</v>
      </c>
      <c r="Z60" s="44">
        <f t="shared" ref="Z60:Z62" si="357">(Y60/12*5*$D60*$G60*$H60*$K60*Z$8)+(Y60/12*4*$E60*$G60*$I60*$K60*Z$9)+(Y60/12*3*$F60*$G60*$I60*$K60*Z$9)</f>
        <v>0</v>
      </c>
      <c r="AA60" s="44"/>
      <c r="AB60" s="44">
        <f t="shared" ref="AB60:AB62" si="358">(AA60/12*5*$D60*$G60*$H60*$K60*AB$8)+(AA60/12*4*$E60*$G60*$I60*$K60*AB$9)+(AA60/12*3*$F60*$G60*$I60*$K60*AB$9)</f>
        <v>0</v>
      </c>
      <c r="AC60" s="44"/>
      <c r="AD60" s="44">
        <f t="shared" ref="AD60:AD62" si="359">(AC60/12*5*$D60*$G60*$H60*$K60*AD$8)+(AC60/12*4*$E60*$G60*$I60*$K60*AD$9)+(AC60/12*3*$F60*$G60*$I60*$K60*AD$9)</f>
        <v>0</v>
      </c>
      <c r="AE60" s="44">
        <v>0</v>
      </c>
      <c r="AF60" s="44">
        <f t="shared" ref="AF60:AF62" si="360">(AE60/12*5*$D60*$G60*$H60*$K60*AF$8)+(AE60/12*4*$E60*$G60*$I60*$K60*AF$9)+(AE60/12*3*$F60*$G60*$I60*$K60*AF$9)</f>
        <v>0</v>
      </c>
      <c r="AG60" s="44">
        <v>24</v>
      </c>
      <c r="AH60" s="44">
        <f t="shared" ref="AH60:AH62" si="361">(AG60/12*5*$D60*$G60*$H60*$K60*AH$8)+(AG60/12*4*$E60*$G60*$I60*$K60*AH$9)+(AG60/12*3*$F60*$G60*$I60*$K60*AH$9)</f>
        <v>1495810.4546000001</v>
      </c>
      <c r="AI60" s="44"/>
      <c r="AJ60" s="44">
        <f t="shared" ref="AJ60:AJ62" si="362">(AI60/12*5*$D60*$G60*$H60*$K60*AJ$8)+(AI60/12*4*$E60*$G60*$I60*$K60*AJ$9)+(AI60/12*3*$F60*$G60*$I60*$K60*AJ$9)</f>
        <v>0</v>
      </c>
      <c r="AK60" s="50"/>
      <c r="AL60" s="44">
        <f t="shared" ref="AL60:AL62" si="363">(AK60/12*5*$D60*$G60*$H60*$K60*AL$8)+(AK60/12*4*$E60*$G60*$I60*$K60*AL$9)+(AK60/12*3*$F60*$G60*$I60*$K60*AL$9)</f>
        <v>0</v>
      </c>
      <c r="AM60" s="47">
        <v>0</v>
      </c>
      <c r="AN60" s="44">
        <f t="shared" ref="AN60:AN62" si="364">(AM60/12*5*$D60*$G60*$H60*$K60*AN$8)+(AM60/12*4*$E60*$G60*$I60*$K60*AN$9)+(AM60/12*3*$F60*$G60*$I60*$K60*AN$9)</f>
        <v>0</v>
      </c>
      <c r="AO60" s="48">
        <v>0</v>
      </c>
      <c r="AP60" s="44">
        <f t="shared" ref="AP60:AP62" si="365">(AO60/12*5*$D60*$G60*$H60*$L60*AP$8)+(AO60/12*4*$E60*$G60*$I60*$L60*AP$9)+(AO60/12*3*$F60*$G60*$I60*$L60*AP$9)</f>
        <v>0</v>
      </c>
      <c r="AQ60" s="44"/>
      <c r="AR60" s="44">
        <f t="shared" ref="AR60:AR62" si="366">(AQ60/12*5*$D60*$G60*$H60*$L60*AR$8)+(AQ60/12*4*$E60*$G60*$I60*$L60*AR$9)+(AQ60/12*3*$F60*$G60*$I60*$L60*AR$9)</f>
        <v>0</v>
      </c>
      <c r="AS60" s="44">
        <v>1</v>
      </c>
      <c r="AT60" s="44">
        <f t="shared" ref="AT60:AT62" si="367">(AS60/12*5*$D60*$G60*$H60*$L60*AT$8)+(AS60/12*4*$E60*$G60*$I60*$L60*AT$9)+(AS60/12*3*$F60*$G60*$I60*$L60*AT$10)</f>
        <v>72040.91801199998</v>
      </c>
      <c r="AU60" s="44"/>
      <c r="AV60" s="44">
        <f t="shared" ref="AV60:AV62" si="368">(AU60/12*5*$D60*$G60*$H60*$L60*AV$8)+(AU60/12*4*$E60*$G60*$I60*$L60*AV$9)+(AU60/12*3*$F60*$G60*$I60*$L60*AV$9)</f>
        <v>0</v>
      </c>
      <c r="AW60" s="44"/>
      <c r="AX60" s="44">
        <f t="shared" ref="AX60:AX62" si="369">(AW60/12*5*$D60*$G60*$H60*$K60*AX$8)+(AW60/12*4*$E60*$G60*$I60*$K60*AX$9)+(AW60/12*3*$F60*$G60*$I60*$K60*AX$9)</f>
        <v>0</v>
      </c>
      <c r="AY60" s="44"/>
      <c r="AZ60" s="44">
        <f t="shared" ref="AZ60:AZ62" si="370">(AY60/12*5*$D60*$G60*$H60*$K60*AZ$8)+(AY60/12*4*$E60*$G60*$I60*$K60*AZ$9)+(AY60/12*3*$F60*$G60*$I60*$K60*AZ$9)</f>
        <v>0</v>
      </c>
      <c r="BA60" s="44"/>
      <c r="BB60" s="44">
        <f t="shared" ref="BB60:BB62" si="371">(BA60/12*5*$D60*$G60*$H60*$L60*BB$8)+(BA60/12*4*$E60*$G60*$I60*$L60*BB$9)+(BA60/12*3*$F60*$G60*$I60*$L60*BB$9)</f>
        <v>0</v>
      </c>
      <c r="BC60" s="44"/>
      <c r="BD60" s="44">
        <f t="shared" ref="BD60:BD62" si="372">(BC60/12*5*$D60*$G60*$H60*$K60*BD$8)+(BC60/12*4*$E60*$G60*$I60*$K60*BD$9)+(BC60/12*3*$F60*$G60*$I60*$K60*BD$9)</f>
        <v>0</v>
      </c>
      <c r="BE60" s="44"/>
      <c r="BF60" s="44">
        <f t="shared" ref="BF60:BF62" si="373">(BE60/12*5*$D60*$G60*$H60*$K60*BF$8)+(BE60/12*4*$E60*$G60*$I60*$K60*BF$9)+(BE60/12*3*$F60*$G60*$I60*$K60*BF$9)</f>
        <v>0</v>
      </c>
      <c r="BG60" s="44"/>
      <c r="BH60" s="44">
        <f t="shared" ref="BH60:BH62" si="374">(BG60/12*5*$D60*$G60*$H60*$K60*BH$8)+(BG60/12*4*$E60*$G60*$I60*$K60*BH$9)+(BG60/12*3*$F60*$G60*$I60*$K60*BH$9)</f>
        <v>0</v>
      </c>
      <c r="BI60" s="44"/>
      <c r="BJ60" s="44">
        <f t="shared" ref="BJ60:BJ62" si="375">(BI60/12*5*$D60*$G60*$H60*$L60*BJ$8)+(BI60/12*4*$E60*$G60*$I60*$L60*BJ$9)+(BI60/12*3*$F60*$G60*$I60*$L60*BJ$9)</f>
        <v>0</v>
      </c>
      <c r="BK60" s="44">
        <v>0</v>
      </c>
      <c r="BL60" s="44">
        <f t="shared" ref="BL60:BL62" si="376">(BK60/12*5*$D60*$G60*$H60*$K60*BL$8)+(BK60/12*4*$E60*$G60*$I60*$K60*BL$9)+(BK60/12*3*$F60*$G60*$I60*$K60*BL$9)</f>
        <v>0</v>
      </c>
      <c r="BM60" s="44"/>
      <c r="BN60" s="44">
        <f t="shared" ref="BN60:BN62" si="377">(BM60/12*5*$D60*$G60*$H60*$K60*BN$8)+(BM60/12*4*$E60*$G60*$I60*$K60*BN$9)+(BM60/12*3*$F60*$G60*$I60*$K60*BN$9)</f>
        <v>0</v>
      </c>
      <c r="BO60" s="54"/>
      <c r="BP60" s="44">
        <f t="shared" ref="BP60:BP62" si="378">(BO60/12*5*$D60*$G60*$H60*$L60*BP$8)+(BO60/12*4*$E60*$G60*$I60*$L60*BP$9)+(BO60/12*3*$F60*$G60*$I60*$L60*BP$9)</f>
        <v>0</v>
      </c>
      <c r="BQ60" s="44"/>
      <c r="BR60" s="44">
        <f t="shared" ref="BR60:BR62" si="379">(BQ60/12*5*$D60*$G60*$H60*$L60*BR$8)+(BQ60/12*4*$E60*$G60*$I60*$L60*BR$9)+(BQ60/12*3*$F60*$G60*$I60*$L60*BR$9)</f>
        <v>0</v>
      </c>
      <c r="BS60" s="44"/>
      <c r="BT60" s="44">
        <f t="shared" ref="BT60:BT62" si="380">(BS60/12*5*$D60*$G60*$H60*$K60*BT$8)+(BS60/12*4*$E60*$G60*$I60*$K60*BT$9)+(BS60/12*3*$F60*$G60*$I60*$K60*BT$9)</f>
        <v>0</v>
      </c>
      <c r="BU60" s="44"/>
      <c r="BV60" s="44">
        <f t="shared" ref="BV60:BV62" si="381">(BU60/12*5*$D60*$G60*$H60*$K60*BV$8)+(BU60/12*4*$E60*$G60*$I60*$K60*BV$9)+(BU60/12*3*$F60*$G60*$I60*$K60*BV$9)</f>
        <v>0</v>
      </c>
      <c r="BW60" s="44"/>
      <c r="BX60" s="44">
        <f t="shared" ref="BX60:BX62" si="382">(BW60/12*5*$D60*$G60*$H60*$L60*BX$8)+(BW60/12*4*$E60*$G60*$I60*$L60*BX$9)+(BW60/12*3*$F60*$G60*$I60*$L60*BX$9)</f>
        <v>0</v>
      </c>
      <c r="BY60" s="44"/>
      <c r="BZ60" s="44">
        <f t="shared" ref="BZ60:BZ62" si="383">(BY60/12*5*$D60*$G60*$H60*$L60*BZ$8)+(BY60/12*4*$E60*$G60*$I60*$L60*BZ$9)+(BY60/12*3*$F60*$G60*$I60*$L60*BZ$9)</f>
        <v>0</v>
      </c>
      <c r="CA60" s="44"/>
      <c r="CB60" s="44">
        <f t="shared" ref="CB60:CB62" si="384">(CA60/12*5*$D60*$G60*$H60*$K60*CB$8)+(CA60/12*4*$E60*$G60*$I60*$K60*CB$9)+(CA60/12*3*$F60*$G60*$I60*$K60*CB$9)</f>
        <v>0</v>
      </c>
      <c r="CC60" s="44"/>
      <c r="CD60" s="44">
        <f t="shared" ref="CD60:CD62" si="385">(CC60/12*5*$D60*$G60*$H60*$L60*CD$8)+(CC60/12*4*$E60*$G60*$I60*$L60*CD$9)+(CC60/12*3*$F60*$G60*$I60*$L60*CD$9)</f>
        <v>0</v>
      </c>
      <c r="CE60" s="44"/>
      <c r="CF60" s="44">
        <f t="shared" ref="CF60:CF62" si="386">(CE60/12*5*$D60*$G60*$H60*$K60*CF$8)+(CE60/12*4*$E60*$G60*$I60*$K60*CF$9)+(CE60/12*3*$F60*$G60*$I60*$K60*CF$9)</f>
        <v>0</v>
      </c>
      <c r="CG60" s="44"/>
      <c r="CH60" s="44">
        <f t="shared" ref="CH60:CH62" si="387">(CG60/12*5*$D60*$G60*$H60*$K60*CH$8)+(CG60/12*4*$E60*$G60*$I60*$K60*CH$9)+(CG60/12*3*$F60*$G60*$I60*$K60*CH$9)</f>
        <v>0</v>
      </c>
      <c r="CI60" s="44"/>
      <c r="CJ60" s="44">
        <f t="shared" ref="CJ60:CJ62" si="388">(CI60/12*5*$D60*$G60*$H60*$K60*CJ$8)+(CI60/12*4*$E60*$G60*$I60*$K60*CJ$9)+(CI60/12*3*$F60*$G60*$I60*$K60*CJ$9)</f>
        <v>0</v>
      </c>
      <c r="CK60" s="44"/>
      <c r="CL60" s="44">
        <f t="shared" ref="CL60:CL62" si="389">(CK60/12*5*$D60*$G60*$H60*$K60*CL$8)+(CK60/12*4*$E60*$G60*$I60*$K60*CL$9)+(CK60/12*3*$F60*$G60*$I60*$K60*CL$9)</f>
        <v>0</v>
      </c>
      <c r="CM60" s="44"/>
      <c r="CN60" s="44">
        <f t="shared" ref="CN60:CN62" si="390">(CM60/12*5*$D60*$G60*$H60*$L60*CN$8)+(CM60/12*4*$E60*$G60*$I60*$L60*CN$9)+(CM60/12*3*$F60*$G60*$I60*$L60*CN$9)</f>
        <v>0</v>
      </c>
      <c r="CO60" s="44"/>
      <c r="CP60" s="44">
        <f t="shared" ref="CP60:CP62" si="391">(CO60/12*5*$D60*$G60*$H60*$L60*CP$8)+(CO60/12*4*$E60*$G60*$I60*$L60*CP$9)+(CO60/12*3*$F60*$G60*$I60*$L60*CP$9)</f>
        <v>0</v>
      </c>
      <c r="CQ60" s="49"/>
      <c r="CR60" s="44">
        <f t="shared" ref="CR60:CR62" si="392">(CQ60/12*5*$D60*$G60*$H60*$K60*CR$8)+(CQ60/12*4*$E60*$G60*$I60*$K60*CR$9)+(CQ60/12*3*$F60*$G60*$I60*$K60*CR$9)</f>
        <v>0</v>
      </c>
      <c r="CS60" s="44"/>
      <c r="CT60" s="44">
        <f t="shared" ref="CT60:CT62" si="393">(CS60/12*5*$D60*$G60*$H60*$L60*CT$8)+(CS60/12*4*$E60*$G60*$I60*$L60*CT$9)+(CS60/12*3*$F60*$G60*$I60*$L60*CT$9)</f>
        <v>0</v>
      </c>
      <c r="CU60" s="44"/>
      <c r="CV60" s="44">
        <f t="shared" ref="CV60:CV62" si="394">(CU60/12*5*$D60*$G60*$H60*$L60*CV$8)+(CU60/12*4*$E60*$G60*$I60*$L60*CV$9)+(CU60/12*3*$F60*$G60*$I60*$L60*CV$9)</f>
        <v>0</v>
      </c>
      <c r="CW60" s="44"/>
      <c r="CX60" s="44">
        <f t="shared" ref="CX60:CX62" si="395">(CW60/12*5*$D60*$G60*$H60*$L60*CX$8)+(CW60/12*4*$E60*$G60*$I60*$L60*CX$9)+(CW60/12*3*$F60*$G60*$I60*$L60*CX$9)</f>
        <v>0</v>
      </c>
      <c r="CY60" s="44"/>
      <c r="CZ60" s="44">
        <f t="shared" ref="CZ60:CZ62" si="396">(CY60/12*5*$D60*$G60*$H60*$L60*CZ$8)+(CY60/12*4*$E60*$G60*$I60*$L60*CZ$9)+(CY60/12*3*$F60*$G60*$I60*$L60*CZ$9)</f>
        <v>0</v>
      </c>
      <c r="DA60" s="44"/>
      <c r="DB60" s="44">
        <f t="shared" ref="DB60:DB62" si="397">(DA60/12*5*$D60*$G60*$H60*$L60*DB$8)+(DA60/12*4*$E60*$G60*$I60*$L60*DB$9)+(DA60/12*3*$F60*$G60*$I60*$L60*DB$9)</f>
        <v>0</v>
      </c>
      <c r="DC60" s="44"/>
      <c r="DD60" s="44">
        <f t="shared" ref="DD60:DD62" si="398">(DC60/12*5*$D60*$G60*$H60*$K60*DD$8)+(DC60/12*4*$E60*$G60*$I60*$K60*DD$9)+(DC60/12*3*$F60*$G60*$I60*$K60*DD$9)</f>
        <v>0</v>
      </c>
      <c r="DE60" s="44"/>
      <c r="DF60" s="44">
        <f t="shared" ref="DF60:DF62" si="399">(DE60/12*5*$D60*$G60*$H60*$K60*DF$8)+(DE60/12*4*$E60*$G60*$I60*$K60*DF$9)+(DE60/12*3*$F60*$G60*$I60*$K60*DF$9)</f>
        <v>0</v>
      </c>
      <c r="DG60" s="44"/>
      <c r="DH60" s="44">
        <f t="shared" ref="DH60:DH62" si="400">(DG60/12*5*$D60*$G60*$H60*$L60*DH$8)+(DG60/12*4*$E60*$G60*$I60*$L60*DH$9)+(DG60/12*3*$F60*$G60*$I60*$L60*DH$9)</f>
        <v>0</v>
      </c>
      <c r="DI60" s="44"/>
      <c r="DJ60" s="44">
        <f t="shared" ref="DJ60:DJ62" si="401">(DI60/12*5*$D60*$G60*$H60*$L60*DJ$8)+(DI60/12*4*$E60*$G60*$I60*$L60*DJ$9)+(DI60/12*3*$F60*$G60*$I60*$L60*DJ$9)</f>
        <v>0</v>
      </c>
      <c r="DK60" s="44"/>
      <c r="DL60" s="44">
        <f t="shared" ref="DL60:DL62" si="402">(DK60/12*5*$D60*$G60*$H60*$M60*DL$8)+(DK60/12*4*$E60*$G60*$I60*$M60*DL$9)+(DK60/12*3*$F60*$G60*$I60*$M60*DL$9)</f>
        <v>0</v>
      </c>
      <c r="DM60" s="44"/>
      <c r="DN60" s="44">
        <f t="shared" si="294"/>
        <v>0</v>
      </c>
      <c r="DO60" s="44"/>
      <c r="DP60" s="44">
        <f t="shared" si="54"/>
        <v>0</v>
      </c>
      <c r="DQ60" s="44">
        <f t="shared" si="351"/>
        <v>25</v>
      </c>
      <c r="DR60" s="44">
        <f t="shared" si="351"/>
        <v>1567851.372612</v>
      </c>
    </row>
    <row r="61" spans="1:122" ht="30" customHeight="1" x14ac:dyDescent="0.25">
      <c r="A61" s="51"/>
      <c r="B61" s="52">
        <v>42</v>
      </c>
      <c r="C61" s="38" t="s">
        <v>192</v>
      </c>
      <c r="D61" s="39">
        <f t="shared" si="56"/>
        <v>19063</v>
      </c>
      <c r="E61" s="40">
        <v>18530</v>
      </c>
      <c r="F61" s="40">
        <v>18715</v>
      </c>
      <c r="G61" s="53">
        <v>2.36</v>
      </c>
      <c r="H61" s="42">
        <v>1</v>
      </c>
      <c r="I61" s="42">
        <v>1</v>
      </c>
      <c r="J61" s="43"/>
      <c r="K61" s="39">
        <v>1.4</v>
      </c>
      <c r="L61" s="39">
        <v>1.68</v>
      </c>
      <c r="M61" s="39">
        <v>2.23</v>
      </c>
      <c r="N61" s="39">
        <v>2.57</v>
      </c>
      <c r="O61" s="44">
        <v>0</v>
      </c>
      <c r="P61" s="44">
        <f t="shared" si="352"/>
        <v>0</v>
      </c>
      <c r="Q61" s="44">
        <v>0</v>
      </c>
      <c r="R61" s="44">
        <f t="shared" si="353"/>
        <v>0</v>
      </c>
      <c r="S61" s="44"/>
      <c r="T61" s="44">
        <f t="shared" si="354"/>
        <v>0</v>
      </c>
      <c r="U61" s="44"/>
      <c r="V61" s="44">
        <f t="shared" si="355"/>
        <v>0</v>
      </c>
      <c r="W61" s="44"/>
      <c r="X61" s="44">
        <f t="shared" si="356"/>
        <v>0</v>
      </c>
      <c r="Y61" s="44">
        <v>0</v>
      </c>
      <c r="Z61" s="44">
        <f t="shared" si="357"/>
        <v>0</v>
      </c>
      <c r="AA61" s="44"/>
      <c r="AB61" s="44">
        <f t="shared" si="358"/>
        <v>0</v>
      </c>
      <c r="AC61" s="44"/>
      <c r="AD61" s="44">
        <f t="shared" si="359"/>
        <v>0</v>
      </c>
      <c r="AE61" s="44">
        <v>0</v>
      </c>
      <c r="AF61" s="44">
        <f t="shared" si="360"/>
        <v>0</v>
      </c>
      <c r="AG61" s="44">
        <v>16</v>
      </c>
      <c r="AH61" s="44">
        <f t="shared" si="361"/>
        <v>1055340.1114666665</v>
      </c>
      <c r="AI61" s="44"/>
      <c r="AJ61" s="44">
        <f t="shared" si="362"/>
        <v>0</v>
      </c>
      <c r="AK61" s="44"/>
      <c r="AL61" s="44">
        <f t="shared" si="363"/>
        <v>0</v>
      </c>
      <c r="AM61" s="47">
        <v>0</v>
      </c>
      <c r="AN61" s="44">
        <f t="shared" si="364"/>
        <v>0</v>
      </c>
      <c r="AO61" s="48">
        <v>0</v>
      </c>
      <c r="AP61" s="44">
        <f t="shared" si="365"/>
        <v>0</v>
      </c>
      <c r="AQ61" s="44"/>
      <c r="AR61" s="44">
        <f t="shared" si="366"/>
        <v>0</v>
      </c>
      <c r="AS61" s="44"/>
      <c r="AT61" s="44">
        <f t="shared" si="367"/>
        <v>0</v>
      </c>
      <c r="AU61" s="44"/>
      <c r="AV61" s="44">
        <f t="shared" si="368"/>
        <v>0</v>
      </c>
      <c r="AW61" s="44"/>
      <c r="AX61" s="44">
        <f t="shared" si="369"/>
        <v>0</v>
      </c>
      <c r="AY61" s="44"/>
      <c r="AZ61" s="44">
        <f t="shared" si="370"/>
        <v>0</v>
      </c>
      <c r="BA61" s="44"/>
      <c r="BB61" s="44">
        <f t="shared" si="371"/>
        <v>0</v>
      </c>
      <c r="BC61" s="44"/>
      <c r="BD61" s="44">
        <f t="shared" si="372"/>
        <v>0</v>
      </c>
      <c r="BE61" s="44"/>
      <c r="BF61" s="44">
        <f t="shared" si="373"/>
        <v>0</v>
      </c>
      <c r="BG61" s="44"/>
      <c r="BH61" s="44">
        <f t="shared" si="374"/>
        <v>0</v>
      </c>
      <c r="BI61" s="44"/>
      <c r="BJ61" s="44">
        <f t="shared" si="375"/>
        <v>0</v>
      </c>
      <c r="BK61" s="44">
        <v>0</v>
      </c>
      <c r="BL61" s="44">
        <f t="shared" si="376"/>
        <v>0</v>
      </c>
      <c r="BM61" s="44"/>
      <c r="BN61" s="44">
        <f t="shared" si="377"/>
        <v>0</v>
      </c>
      <c r="BO61" s="54"/>
      <c r="BP61" s="44">
        <f t="shared" si="378"/>
        <v>0</v>
      </c>
      <c r="BQ61" s="44"/>
      <c r="BR61" s="44">
        <f t="shared" si="379"/>
        <v>0</v>
      </c>
      <c r="BS61" s="44"/>
      <c r="BT61" s="44">
        <f t="shared" si="380"/>
        <v>0</v>
      </c>
      <c r="BU61" s="44"/>
      <c r="BV61" s="44">
        <f t="shared" si="381"/>
        <v>0</v>
      </c>
      <c r="BW61" s="44"/>
      <c r="BX61" s="44">
        <f t="shared" si="382"/>
        <v>0</v>
      </c>
      <c r="BY61" s="44"/>
      <c r="BZ61" s="44">
        <f t="shared" si="383"/>
        <v>0</v>
      </c>
      <c r="CA61" s="44"/>
      <c r="CB61" s="44">
        <f t="shared" si="384"/>
        <v>0</v>
      </c>
      <c r="CC61" s="44"/>
      <c r="CD61" s="44">
        <f t="shared" si="385"/>
        <v>0</v>
      </c>
      <c r="CE61" s="44"/>
      <c r="CF61" s="44">
        <f t="shared" si="386"/>
        <v>0</v>
      </c>
      <c r="CG61" s="44"/>
      <c r="CH61" s="44">
        <f t="shared" si="387"/>
        <v>0</v>
      </c>
      <c r="CI61" s="44"/>
      <c r="CJ61" s="44">
        <f t="shared" si="388"/>
        <v>0</v>
      </c>
      <c r="CK61" s="44"/>
      <c r="CL61" s="44">
        <f t="shared" si="389"/>
        <v>0</v>
      </c>
      <c r="CM61" s="44"/>
      <c r="CN61" s="44">
        <f t="shared" si="390"/>
        <v>0</v>
      </c>
      <c r="CO61" s="44"/>
      <c r="CP61" s="44">
        <f t="shared" si="391"/>
        <v>0</v>
      </c>
      <c r="CQ61" s="49"/>
      <c r="CR61" s="44">
        <f t="shared" si="392"/>
        <v>0</v>
      </c>
      <c r="CS61" s="44"/>
      <c r="CT61" s="44">
        <f t="shared" si="393"/>
        <v>0</v>
      </c>
      <c r="CU61" s="44"/>
      <c r="CV61" s="44">
        <f t="shared" si="394"/>
        <v>0</v>
      </c>
      <c r="CW61" s="44"/>
      <c r="CX61" s="44">
        <f t="shared" si="395"/>
        <v>0</v>
      </c>
      <c r="CY61" s="44"/>
      <c r="CZ61" s="44">
        <f t="shared" si="396"/>
        <v>0</v>
      </c>
      <c r="DA61" s="44"/>
      <c r="DB61" s="44">
        <f t="shared" si="397"/>
        <v>0</v>
      </c>
      <c r="DC61" s="44"/>
      <c r="DD61" s="44">
        <f t="shared" si="398"/>
        <v>0</v>
      </c>
      <c r="DE61" s="44"/>
      <c r="DF61" s="44">
        <f t="shared" si="399"/>
        <v>0</v>
      </c>
      <c r="DG61" s="44"/>
      <c r="DH61" s="44">
        <f t="shared" si="400"/>
        <v>0</v>
      </c>
      <c r="DI61" s="44"/>
      <c r="DJ61" s="44">
        <f t="shared" si="401"/>
        <v>0</v>
      </c>
      <c r="DK61" s="44"/>
      <c r="DL61" s="44">
        <f t="shared" si="402"/>
        <v>0</v>
      </c>
      <c r="DM61" s="44"/>
      <c r="DN61" s="44">
        <f t="shared" si="294"/>
        <v>0</v>
      </c>
      <c r="DO61" s="44"/>
      <c r="DP61" s="44">
        <f t="shared" si="54"/>
        <v>0</v>
      </c>
      <c r="DQ61" s="44">
        <f t="shared" si="351"/>
        <v>16</v>
      </c>
      <c r="DR61" s="44">
        <f t="shared" si="351"/>
        <v>1055340.1114666665</v>
      </c>
    </row>
    <row r="62" spans="1:122" ht="30" customHeight="1" x14ac:dyDescent="0.25">
      <c r="A62" s="51"/>
      <c r="B62" s="52">
        <v>43</v>
      </c>
      <c r="C62" s="38" t="s">
        <v>193</v>
      </c>
      <c r="D62" s="39">
        <f t="shared" si="56"/>
        <v>19063</v>
      </c>
      <c r="E62" s="40">
        <v>18530</v>
      </c>
      <c r="F62" s="40">
        <v>18715</v>
      </c>
      <c r="G62" s="53">
        <v>4.28</v>
      </c>
      <c r="H62" s="42">
        <v>1</v>
      </c>
      <c r="I62" s="42">
        <v>1</v>
      </c>
      <c r="J62" s="43"/>
      <c r="K62" s="39">
        <v>1.4</v>
      </c>
      <c r="L62" s="39">
        <v>1.68</v>
      </c>
      <c r="M62" s="39">
        <v>2.23</v>
      </c>
      <c r="N62" s="39">
        <v>2.57</v>
      </c>
      <c r="O62" s="44">
        <v>0</v>
      </c>
      <c r="P62" s="44">
        <f t="shared" si="352"/>
        <v>0</v>
      </c>
      <c r="Q62" s="44">
        <v>0</v>
      </c>
      <c r="R62" s="44">
        <f t="shared" si="353"/>
        <v>0</v>
      </c>
      <c r="S62" s="44"/>
      <c r="T62" s="44">
        <f t="shared" si="354"/>
        <v>0</v>
      </c>
      <c r="U62" s="44"/>
      <c r="V62" s="44">
        <f t="shared" si="355"/>
        <v>0</v>
      </c>
      <c r="W62" s="44"/>
      <c r="X62" s="44">
        <f t="shared" si="356"/>
        <v>0</v>
      </c>
      <c r="Y62" s="44">
        <v>0</v>
      </c>
      <c r="Z62" s="44">
        <f t="shared" si="357"/>
        <v>0</v>
      </c>
      <c r="AA62" s="44"/>
      <c r="AB62" s="44">
        <f t="shared" si="358"/>
        <v>0</v>
      </c>
      <c r="AC62" s="44"/>
      <c r="AD62" s="44">
        <f t="shared" si="359"/>
        <v>0</v>
      </c>
      <c r="AE62" s="44">
        <v>0</v>
      </c>
      <c r="AF62" s="44">
        <f t="shared" si="360"/>
        <v>0</v>
      </c>
      <c r="AG62" s="44">
        <v>4</v>
      </c>
      <c r="AH62" s="44">
        <f t="shared" si="361"/>
        <v>478480.47426666669</v>
      </c>
      <c r="AI62" s="44"/>
      <c r="AJ62" s="44">
        <f t="shared" si="362"/>
        <v>0</v>
      </c>
      <c r="AK62" s="44"/>
      <c r="AL62" s="44">
        <f t="shared" si="363"/>
        <v>0</v>
      </c>
      <c r="AM62" s="47">
        <v>0</v>
      </c>
      <c r="AN62" s="44">
        <f t="shared" si="364"/>
        <v>0</v>
      </c>
      <c r="AO62" s="48">
        <v>0</v>
      </c>
      <c r="AP62" s="44">
        <f t="shared" si="365"/>
        <v>0</v>
      </c>
      <c r="AQ62" s="44"/>
      <c r="AR62" s="44">
        <f t="shared" si="366"/>
        <v>0</v>
      </c>
      <c r="AS62" s="44"/>
      <c r="AT62" s="44">
        <f t="shared" si="367"/>
        <v>0</v>
      </c>
      <c r="AU62" s="44"/>
      <c r="AV62" s="44">
        <f t="shared" si="368"/>
        <v>0</v>
      </c>
      <c r="AW62" s="44"/>
      <c r="AX62" s="44">
        <f t="shared" si="369"/>
        <v>0</v>
      </c>
      <c r="AY62" s="44"/>
      <c r="AZ62" s="44">
        <f t="shared" si="370"/>
        <v>0</v>
      </c>
      <c r="BA62" s="44"/>
      <c r="BB62" s="44">
        <f t="shared" si="371"/>
        <v>0</v>
      </c>
      <c r="BC62" s="44"/>
      <c r="BD62" s="44">
        <f t="shared" si="372"/>
        <v>0</v>
      </c>
      <c r="BE62" s="44"/>
      <c r="BF62" s="44">
        <f t="shared" si="373"/>
        <v>0</v>
      </c>
      <c r="BG62" s="44"/>
      <c r="BH62" s="44">
        <f t="shared" si="374"/>
        <v>0</v>
      </c>
      <c r="BI62" s="44"/>
      <c r="BJ62" s="44">
        <f t="shared" si="375"/>
        <v>0</v>
      </c>
      <c r="BK62" s="44">
        <v>0</v>
      </c>
      <c r="BL62" s="44">
        <f t="shared" si="376"/>
        <v>0</v>
      </c>
      <c r="BM62" s="44"/>
      <c r="BN62" s="44">
        <f t="shared" si="377"/>
        <v>0</v>
      </c>
      <c r="BO62" s="54"/>
      <c r="BP62" s="44">
        <f t="shared" si="378"/>
        <v>0</v>
      </c>
      <c r="BQ62" s="44"/>
      <c r="BR62" s="44">
        <f t="shared" si="379"/>
        <v>0</v>
      </c>
      <c r="BS62" s="44"/>
      <c r="BT62" s="44">
        <f t="shared" si="380"/>
        <v>0</v>
      </c>
      <c r="BU62" s="44"/>
      <c r="BV62" s="44">
        <f t="shared" si="381"/>
        <v>0</v>
      </c>
      <c r="BW62" s="44"/>
      <c r="BX62" s="44">
        <f t="shared" si="382"/>
        <v>0</v>
      </c>
      <c r="BY62" s="44"/>
      <c r="BZ62" s="44">
        <f t="shared" si="383"/>
        <v>0</v>
      </c>
      <c r="CA62" s="44"/>
      <c r="CB62" s="44">
        <f t="shared" si="384"/>
        <v>0</v>
      </c>
      <c r="CC62" s="44"/>
      <c r="CD62" s="44">
        <f t="shared" si="385"/>
        <v>0</v>
      </c>
      <c r="CE62" s="44"/>
      <c r="CF62" s="44">
        <f t="shared" si="386"/>
        <v>0</v>
      </c>
      <c r="CG62" s="44"/>
      <c r="CH62" s="44">
        <f t="shared" si="387"/>
        <v>0</v>
      </c>
      <c r="CI62" s="44"/>
      <c r="CJ62" s="44">
        <f t="shared" si="388"/>
        <v>0</v>
      </c>
      <c r="CK62" s="44"/>
      <c r="CL62" s="44">
        <f t="shared" si="389"/>
        <v>0</v>
      </c>
      <c r="CM62" s="44"/>
      <c r="CN62" s="44">
        <f t="shared" si="390"/>
        <v>0</v>
      </c>
      <c r="CO62" s="44"/>
      <c r="CP62" s="44">
        <f t="shared" si="391"/>
        <v>0</v>
      </c>
      <c r="CQ62" s="49"/>
      <c r="CR62" s="44">
        <f t="shared" si="392"/>
        <v>0</v>
      </c>
      <c r="CS62" s="44"/>
      <c r="CT62" s="44">
        <f t="shared" si="393"/>
        <v>0</v>
      </c>
      <c r="CU62" s="44"/>
      <c r="CV62" s="44">
        <f t="shared" si="394"/>
        <v>0</v>
      </c>
      <c r="CW62" s="44"/>
      <c r="CX62" s="44">
        <f t="shared" si="395"/>
        <v>0</v>
      </c>
      <c r="CY62" s="44"/>
      <c r="CZ62" s="44">
        <f t="shared" si="396"/>
        <v>0</v>
      </c>
      <c r="DA62" s="44"/>
      <c r="DB62" s="44">
        <f t="shared" si="397"/>
        <v>0</v>
      </c>
      <c r="DC62" s="44"/>
      <c r="DD62" s="44">
        <f t="shared" si="398"/>
        <v>0</v>
      </c>
      <c r="DE62" s="44"/>
      <c r="DF62" s="44">
        <f t="shared" si="399"/>
        <v>0</v>
      </c>
      <c r="DG62" s="44"/>
      <c r="DH62" s="44">
        <f t="shared" si="400"/>
        <v>0</v>
      </c>
      <c r="DI62" s="44"/>
      <c r="DJ62" s="44">
        <f t="shared" si="401"/>
        <v>0</v>
      </c>
      <c r="DK62" s="44"/>
      <c r="DL62" s="44">
        <f t="shared" si="402"/>
        <v>0</v>
      </c>
      <c r="DM62" s="44"/>
      <c r="DN62" s="44">
        <f t="shared" si="294"/>
        <v>0</v>
      </c>
      <c r="DO62" s="44"/>
      <c r="DP62" s="44">
        <f t="shared" si="54"/>
        <v>0</v>
      </c>
      <c r="DQ62" s="44">
        <f t="shared" si="351"/>
        <v>4</v>
      </c>
      <c r="DR62" s="44">
        <f t="shared" si="351"/>
        <v>478480.47426666669</v>
      </c>
    </row>
    <row r="63" spans="1:122" ht="15.75" customHeight="1" x14ac:dyDescent="0.25">
      <c r="A63" s="100">
        <v>10</v>
      </c>
      <c r="B63" s="114"/>
      <c r="C63" s="102" t="s">
        <v>194</v>
      </c>
      <c r="D63" s="109">
        <f t="shared" si="56"/>
        <v>19063</v>
      </c>
      <c r="E63" s="110">
        <v>18530</v>
      </c>
      <c r="F63" s="110">
        <v>18715</v>
      </c>
      <c r="G63" s="115">
        <v>1.1000000000000001</v>
      </c>
      <c r="H63" s="111">
        <v>1</v>
      </c>
      <c r="I63" s="111">
        <v>1</v>
      </c>
      <c r="J63" s="112"/>
      <c r="K63" s="109">
        <v>1.4</v>
      </c>
      <c r="L63" s="109">
        <v>1.68</v>
      </c>
      <c r="M63" s="109">
        <v>2.23</v>
      </c>
      <c r="N63" s="109">
        <v>2.57</v>
      </c>
      <c r="O63" s="108">
        <f t="shared" ref="O63:BZ63" si="403">SUM(O64:O70)</f>
        <v>0</v>
      </c>
      <c r="P63" s="108">
        <f t="shared" si="403"/>
        <v>0</v>
      </c>
      <c r="Q63" s="108">
        <f t="shared" si="403"/>
        <v>0</v>
      </c>
      <c r="R63" s="108">
        <f t="shared" si="403"/>
        <v>0</v>
      </c>
      <c r="S63" s="108">
        <v>0</v>
      </c>
      <c r="T63" s="108">
        <f t="shared" ref="T63:AF63" si="404">SUM(T64:T70)</f>
        <v>0</v>
      </c>
      <c r="U63" s="108">
        <f t="shared" si="404"/>
        <v>0</v>
      </c>
      <c r="V63" s="108">
        <f t="shared" si="404"/>
        <v>0</v>
      </c>
      <c r="W63" s="108">
        <f t="shared" si="404"/>
        <v>0</v>
      </c>
      <c r="X63" s="108">
        <f t="shared" si="404"/>
        <v>0</v>
      </c>
      <c r="Y63" s="108">
        <f t="shared" si="404"/>
        <v>0</v>
      </c>
      <c r="Z63" s="108">
        <f t="shared" si="404"/>
        <v>0</v>
      </c>
      <c r="AA63" s="108">
        <f t="shared" si="404"/>
        <v>0</v>
      </c>
      <c r="AB63" s="108">
        <f t="shared" si="404"/>
        <v>0</v>
      </c>
      <c r="AC63" s="108">
        <f t="shared" si="404"/>
        <v>0</v>
      </c>
      <c r="AD63" s="108">
        <f t="shared" si="404"/>
        <v>0</v>
      </c>
      <c r="AE63" s="108">
        <f t="shared" si="404"/>
        <v>18</v>
      </c>
      <c r="AF63" s="108">
        <f t="shared" si="404"/>
        <v>2764670.8833333333</v>
      </c>
      <c r="AG63" s="108">
        <f t="shared" si="403"/>
        <v>740</v>
      </c>
      <c r="AH63" s="108">
        <f t="shared" si="403"/>
        <v>24194845.897658337</v>
      </c>
      <c r="AI63" s="108">
        <f t="shared" si="403"/>
        <v>0</v>
      </c>
      <c r="AJ63" s="108">
        <f t="shared" si="403"/>
        <v>0</v>
      </c>
      <c r="AK63" s="108">
        <f t="shared" si="403"/>
        <v>0</v>
      </c>
      <c r="AL63" s="108">
        <f t="shared" si="403"/>
        <v>0</v>
      </c>
      <c r="AM63" s="108">
        <f t="shared" si="403"/>
        <v>0</v>
      </c>
      <c r="AN63" s="108">
        <f t="shared" si="403"/>
        <v>0</v>
      </c>
      <c r="AO63" s="108">
        <f t="shared" si="403"/>
        <v>3</v>
      </c>
      <c r="AP63" s="108">
        <f t="shared" si="403"/>
        <v>74625.345564000003</v>
      </c>
      <c r="AQ63" s="108">
        <f t="shared" si="403"/>
        <v>0</v>
      </c>
      <c r="AR63" s="108">
        <f t="shared" si="403"/>
        <v>0</v>
      </c>
      <c r="AS63" s="108">
        <f t="shared" si="403"/>
        <v>285</v>
      </c>
      <c r="AT63" s="108">
        <f t="shared" si="403"/>
        <v>7992342.2045600004</v>
      </c>
      <c r="AU63" s="108">
        <f t="shared" si="403"/>
        <v>0</v>
      </c>
      <c r="AV63" s="108">
        <f t="shared" si="403"/>
        <v>0</v>
      </c>
      <c r="AW63" s="108">
        <f t="shared" si="403"/>
        <v>0</v>
      </c>
      <c r="AX63" s="108">
        <f t="shared" si="403"/>
        <v>0</v>
      </c>
      <c r="AY63" s="108">
        <f t="shared" si="403"/>
        <v>0</v>
      </c>
      <c r="AZ63" s="108">
        <f t="shared" si="403"/>
        <v>0</v>
      </c>
      <c r="BA63" s="108">
        <f t="shared" si="403"/>
        <v>0</v>
      </c>
      <c r="BB63" s="108">
        <f t="shared" si="403"/>
        <v>0</v>
      </c>
      <c r="BC63" s="108">
        <f t="shared" si="403"/>
        <v>0</v>
      </c>
      <c r="BD63" s="108">
        <f t="shared" si="403"/>
        <v>0</v>
      </c>
      <c r="BE63" s="108">
        <f t="shared" si="403"/>
        <v>0</v>
      </c>
      <c r="BF63" s="108">
        <f t="shared" si="403"/>
        <v>0</v>
      </c>
      <c r="BG63" s="108">
        <v>0</v>
      </c>
      <c r="BH63" s="108">
        <f t="shared" ref="BH63:BI63" si="405">SUM(BH64:BH70)</f>
        <v>0</v>
      </c>
      <c r="BI63" s="108">
        <f t="shared" si="405"/>
        <v>0</v>
      </c>
      <c r="BJ63" s="108">
        <f t="shared" si="403"/>
        <v>0</v>
      </c>
      <c r="BK63" s="108">
        <f t="shared" si="403"/>
        <v>2</v>
      </c>
      <c r="BL63" s="108">
        <f t="shared" si="403"/>
        <v>43332.007564999993</v>
      </c>
      <c r="BM63" s="108">
        <f t="shared" si="403"/>
        <v>0</v>
      </c>
      <c r="BN63" s="108">
        <f t="shared" si="403"/>
        <v>0</v>
      </c>
      <c r="BO63" s="108">
        <f t="shared" si="403"/>
        <v>0</v>
      </c>
      <c r="BP63" s="108">
        <f t="shared" si="403"/>
        <v>0</v>
      </c>
      <c r="BQ63" s="108">
        <f t="shared" si="403"/>
        <v>0</v>
      </c>
      <c r="BR63" s="108">
        <f t="shared" si="403"/>
        <v>0</v>
      </c>
      <c r="BS63" s="108">
        <f t="shared" si="403"/>
        <v>0</v>
      </c>
      <c r="BT63" s="108">
        <f t="shared" si="403"/>
        <v>0</v>
      </c>
      <c r="BU63" s="108">
        <f t="shared" si="403"/>
        <v>0</v>
      </c>
      <c r="BV63" s="108">
        <f t="shared" si="403"/>
        <v>0</v>
      </c>
      <c r="BW63" s="108">
        <f t="shared" si="403"/>
        <v>0</v>
      </c>
      <c r="BX63" s="108">
        <f t="shared" si="403"/>
        <v>0</v>
      </c>
      <c r="BY63" s="108">
        <f t="shared" si="403"/>
        <v>0</v>
      </c>
      <c r="BZ63" s="108">
        <f t="shared" si="403"/>
        <v>0</v>
      </c>
      <c r="CA63" s="108">
        <f t="shared" ref="CA63:DR63" si="406">SUM(CA64:CA70)</f>
        <v>0</v>
      </c>
      <c r="CB63" s="108">
        <f t="shared" si="406"/>
        <v>0</v>
      </c>
      <c r="CC63" s="108">
        <f t="shared" si="406"/>
        <v>0</v>
      </c>
      <c r="CD63" s="108">
        <f t="shared" si="406"/>
        <v>0</v>
      </c>
      <c r="CE63" s="108">
        <f t="shared" si="406"/>
        <v>0</v>
      </c>
      <c r="CF63" s="108">
        <f t="shared" si="406"/>
        <v>0</v>
      </c>
      <c r="CG63" s="108">
        <f t="shared" si="406"/>
        <v>0</v>
      </c>
      <c r="CH63" s="108">
        <f t="shared" si="406"/>
        <v>0</v>
      </c>
      <c r="CI63" s="108">
        <f t="shared" si="406"/>
        <v>0</v>
      </c>
      <c r="CJ63" s="108">
        <f t="shared" si="406"/>
        <v>0</v>
      </c>
      <c r="CK63" s="108">
        <f t="shared" si="406"/>
        <v>32</v>
      </c>
      <c r="CL63" s="108">
        <f t="shared" si="406"/>
        <v>645224.97013333323</v>
      </c>
      <c r="CM63" s="108">
        <f t="shared" si="406"/>
        <v>57</v>
      </c>
      <c r="CN63" s="108">
        <f t="shared" si="406"/>
        <v>1528879.1476419999</v>
      </c>
      <c r="CO63" s="108">
        <f t="shared" si="406"/>
        <v>21</v>
      </c>
      <c r="CP63" s="108">
        <f t="shared" si="406"/>
        <v>631772.30516400002</v>
      </c>
      <c r="CQ63" s="113">
        <f t="shared" si="406"/>
        <v>14</v>
      </c>
      <c r="CR63" s="108">
        <f t="shared" si="406"/>
        <v>320586.02473333327</v>
      </c>
      <c r="CS63" s="108">
        <f t="shared" si="406"/>
        <v>34</v>
      </c>
      <c r="CT63" s="108">
        <f t="shared" si="406"/>
        <v>942058.21925600013</v>
      </c>
      <c r="CU63" s="108">
        <f t="shared" si="406"/>
        <v>0</v>
      </c>
      <c r="CV63" s="108">
        <f t="shared" si="406"/>
        <v>0</v>
      </c>
      <c r="CW63" s="108">
        <f t="shared" si="406"/>
        <v>24</v>
      </c>
      <c r="CX63" s="108">
        <f t="shared" si="406"/>
        <v>666215.26725599996</v>
      </c>
      <c r="CY63" s="108">
        <f t="shared" si="406"/>
        <v>15</v>
      </c>
      <c r="CZ63" s="108">
        <f t="shared" si="406"/>
        <v>419572.14807200001</v>
      </c>
      <c r="DA63" s="108">
        <f t="shared" si="406"/>
        <v>15</v>
      </c>
      <c r="DB63" s="108">
        <f t="shared" si="406"/>
        <v>424315.67616899993</v>
      </c>
      <c r="DC63" s="108">
        <f t="shared" si="406"/>
        <v>9</v>
      </c>
      <c r="DD63" s="108">
        <f t="shared" si="406"/>
        <v>209362.30186666662</v>
      </c>
      <c r="DE63" s="108">
        <f t="shared" si="406"/>
        <v>18</v>
      </c>
      <c r="DF63" s="108">
        <f t="shared" si="406"/>
        <v>427829.4734816667</v>
      </c>
      <c r="DG63" s="108">
        <f t="shared" si="406"/>
        <v>0</v>
      </c>
      <c r="DH63" s="108">
        <f t="shared" si="406"/>
        <v>0</v>
      </c>
      <c r="DI63" s="108">
        <f t="shared" si="406"/>
        <v>11</v>
      </c>
      <c r="DJ63" s="108">
        <f t="shared" si="406"/>
        <v>340543.15679999994</v>
      </c>
      <c r="DK63" s="108">
        <f t="shared" si="406"/>
        <v>2</v>
      </c>
      <c r="DL63" s="108">
        <f t="shared" si="406"/>
        <v>81560.31826249999</v>
      </c>
      <c r="DM63" s="108">
        <f t="shared" si="406"/>
        <v>8</v>
      </c>
      <c r="DN63" s="108">
        <f t="shared" si="406"/>
        <v>352635.16467666661</v>
      </c>
      <c r="DO63" s="108">
        <f t="shared" si="406"/>
        <v>0</v>
      </c>
      <c r="DP63" s="108">
        <f t="shared" si="406"/>
        <v>0</v>
      </c>
      <c r="DQ63" s="108">
        <f t="shared" si="406"/>
        <v>1308</v>
      </c>
      <c r="DR63" s="108">
        <f t="shared" si="406"/>
        <v>42060370.512193821</v>
      </c>
    </row>
    <row r="64" spans="1:122" ht="15.75" customHeight="1" x14ac:dyDescent="0.25">
      <c r="A64" s="51"/>
      <c r="B64" s="52">
        <v>44</v>
      </c>
      <c r="C64" s="38" t="s">
        <v>195</v>
      </c>
      <c r="D64" s="39">
        <f t="shared" si="56"/>
        <v>19063</v>
      </c>
      <c r="E64" s="40">
        <v>18530</v>
      </c>
      <c r="F64" s="40">
        <v>18715</v>
      </c>
      <c r="G64" s="53">
        <v>2.95</v>
      </c>
      <c r="H64" s="42">
        <v>1</v>
      </c>
      <c r="I64" s="42">
        <v>1</v>
      </c>
      <c r="J64" s="43"/>
      <c r="K64" s="39">
        <v>1.4</v>
      </c>
      <c r="L64" s="39">
        <v>1.68</v>
      </c>
      <c r="M64" s="39">
        <v>2.23</v>
      </c>
      <c r="N64" s="39">
        <v>2.57</v>
      </c>
      <c r="O64" s="44">
        <v>0</v>
      </c>
      <c r="P64" s="44">
        <f t="shared" ref="P64:P70" si="407">(O64/12*5*$D64*$G64*$H64*$K64*P$8)+(O64/12*4*$E64*$G64*$I64*$K64*P$9)+(O64/12*3*$F64*$G64*$I64*$K64*P$9)</f>
        <v>0</v>
      </c>
      <c r="Q64" s="44">
        <v>0</v>
      </c>
      <c r="R64" s="44">
        <f t="shared" ref="R64:R70" si="408">(Q64/12*5*$D64*$G64*$H64*$K64*R$8)+(Q64/12*4*$E64*$G64*$I64*$K64*R$9)+(Q64/12*3*$F64*$G64*$I64*$K64*R$9)</f>
        <v>0</v>
      </c>
      <c r="S64" s="44">
        <v>0</v>
      </c>
      <c r="T64" s="44">
        <f t="shared" ref="T64:T70" si="409">(S64/12*5*$D64*$G64*$H64*$K64*T$8)+(S64/12*4*$E64*$G64*$I64*$K64*T$9)+(S64/12*3*$F64*$G64*$I64*$K64*T$9)</f>
        <v>0</v>
      </c>
      <c r="U64" s="44"/>
      <c r="V64" s="44">
        <f t="shared" ref="V64:V70" si="410">(U64/12*5*$D64*$G64*$H64*$K64*V$8)+(U64/12*4*$E64*$G64*$I64*$K64*V$9)+(U64/12*3*$F64*$G64*$I64*$K64*V$9)</f>
        <v>0</v>
      </c>
      <c r="W64" s="44">
        <v>0</v>
      </c>
      <c r="X64" s="44">
        <f t="shared" ref="X64:X70" si="411">(W64/12*5*$D64*$G64*$H64*$K64*X$8)+(W64/12*4*$E64*$G64*$I64*$K64*X$9)+(W64/12*3*$F64*$G64*$I64*$K64*X$9)</f>
        <v>0</v>
      </c>
      <c r="Y64" s="44">
        <v>0</v>
      </c>
      <c r="Z64" s="44">
        <f t="shared" ref="Z64:Z70" si="412">(Y64/12*5*$D64*$G64*$H64*$K64*Z$8)+(Y64/12*4*$E64*$G64*$I64*$K64*Z$9)+(Y64/12*3*$F64*$G64*$I64*$K64*Z$9)</f>
        <v>0</v>
      </c>
      <c r="AA64" s="44">
        <v>0</v>
      </c>
      <c r="AB64" s="44">
        <f t="shared" ref="AB64:AB70" si="413">(AA64/12*5*$D64*$G64*$H64*$K64*AB$8)+(AA64/12*4*$E64*$G64*$I64*$K64*AB$9)+(AA64/12*3*$F64*$G64*$I64*$K64*AB$9)</f>
        <v>0</v>
      </c>
      <c r="AC64" s="44">
        <v>0</v>
      </c>
      <c r="AD64" s="44">
        <f t="shared" ref="AD64:AD70" si="414">(AC64/12*5*$D64*$G64*$H64*$K64*AD$8)+(AC64/12*4*$E64*$G64*$I64*$K64*AD$9)+(AC64/12*3*$F64*$G64*$I64*$K64*AD$9)</f>
        <v>0</v>
      </c>
      <c r="AE64" s="44">
        <v>5</v>
      </c>
      <c r="AF64" s="44">
        <f t="shared" ref="AF64:AF70" si="415">(AE64/12*5*$D64*$G64*$H64*$K64*AF$8)+(AE64/12*4*$E64*$G64*$I64*$K64*AF$9)+(AE64/12*3*$F64*$G64*$I64*$K64*AF$9)</f>
        <v>485231.97916666663</v>
      </c>
      <c r="AG64" s="44">
        <v>112</v>
      </c>
      <c r="AH64" s="44">
        <f t="shared" ref="AH64:AH70" si="416">(AG64/12*5*$D64*$G64*$H64*$K64*AH$8)+(AG64/12*4*$E64*$G64*$I64*$K64*AH$9)+(AG64/12*3*$F64*$G64*$I64*$K64*AH$9)</f>
        <v>9234225.975333333</v>
      </c>
      <c r="AI64" s="44">
        <v>0</v>
      </c>
      <c r="AJ64" s="44">
        <f t="shared" ref="AJ64:AJ70" si="417">(AI64/12*5*$D64*$G64*$H64*$K64*AJ$8)+(AI64/12*4*$E64*$G64*$I64*$K64*AJ$9)+(AI64/12*3*$F64*$G64*$I64*$K64*AJ$9)</f>
        <v>0</v>
      </c>
      <c r="AK64" s="44"/>
      <c r="AL64" s="44">
        <f t="shared" ref="AL64:AL70" si="418">(AK64/12*5*$D64*$G64*$H64*$K64*AL$8)+(AK64/12*4*$E64*$G64*$I64*$K64*AL$9)+(AK64/12*3*$F64*$G64*$I64*$K64*AL$9)</f>
        <v>0</v>
      </c>
      <c r="AM64" s="47">
        <v>0</v>
      </c>
      <c r="AN64" s="44">
        <f t="shared" ref="AN64:AN70" si="419">(AM64/12*5*$D64*$G64*$H64*$K64*AN$8)+(AM64/12*4*$E64*$G64*$I64*$K64*AN$9)+(AM64/12*3*$F64*$G64*$I64*$K64*AN$9)</f>
        <v>0</v>
      </c>
      <c r="AO64" s="48">
        <v>0</v>
      </c>
      <c r="AP64" s="44">
        <f t="shared" ref="AP64:AP70" si="420">(AO64/12*5*$D64*$G64*$H64*$L64*AP$8)+(AO64/12*4*$E64*$G64*$I64*$L64*AP$9)+(AO64/12*3*$F64*$G64*$I64*$L64*AP$9)</f>
        <v>0</v>
      </c>
      <c r="AQ64" s="44">
        <v>0</v>
      </c>
      <c r="AR64" s="44">
        <f t="shared" ref="AR64:AR70" si="421">(AQ64/12*5*$D64*$G64*$H64*$L64*AR$8)+(AQ64/12*4*$E64*$G64*$I64*$L64*AR$9)+(AQ64/12*3*$F64*$G64*$I64*$L64*AR$9)</f>
        <v>0</v>
      </c>
      <c r="AS64" s="44">
        <v>5</v>
      </c>
      <c r="AT64" s="44">
        <f t="shared" ref="AT64:AT70" si="422">(AS64/12*5*$D64*$G64*$H64*$L64*AT$8)+(AS64/12*4*$E64*$G64*$I64*$L64*AT$9)+(AS64/12*3*$F64*$G64*$I64*$L64*AT$10)</f>
        <v>476503.82990000001</v>
      </c>
      <c r="AU64" s="44">
        <v>0</v>
      </c>
      <c r="AV64" s="44">
        <f t="shared" ref="AV64:AV70" si="423">(AU64/12*5*$D64*$G64*$H64*$L64*AV$8)+(AU64/12*4*$E64*$G64*$I64*$L64*AV$9)+(AU64/12*3*$F64*$G64*$I64*$L64*AV$9)</f>
        <v>0</v>
      </c>
      <c r="AW64" s="44"/>
      <c r="AX64" s="44">
        <f t="shared" ref="AX64:AX70" si="424">(AW64/12*5*$D64*$G64*$H64*$K64*AX$8)+(AW64/12*4*$E64*$G64*$I64*$K64*AX$9)+(AW64/12*3*$F64*$G64*$I64*$K64*AX$9)</f>
        <v>0</v>
      </c>
      <c r="AY64" s="44"/>
      <c r="AZ64" s="44">
        <f t="shared" ref="AZ64:AZ70" si="425">(AY64/12*5*$D64*$G64*$H64*$K64*AZ$8)+(AY64/12*4*$E64*$G64*$I64*$K64*AZ$9)+(AY64/12*3*$F64*$G64*$I64*$K64*AZ$9)</f>
        <v>0</v>
      </c>
      <c r="BA64" s="44">
        <v>0</v>
      </c>
      <c r="BB64" s="44">
        <f t="shared" ref="BB64:BB70" si="426">(BA64/12*5*$D64*$G64*$H64*$L64*BB$8)+(BA64/12*4*$E64*$G64*$I64*$L64*BB$9)+(BA64/12*3*$F64*$G64*$I64*$L64*BB$9)</f>
        <v>0</v>
      </c>
      <c r="BC64" s="44">
        <v>0</v>
      </c>
      <c r="BD64" s="44">
        <f t="shared" ref="BD64:BD70" si="427">(BC64/12*5*$D64*$G64*$H64*$K64*BD$8)+(BC64/12*4*$E64*$G64*$I64*$K64*BD$9)+(BC64/12*3*$F64*$G64*$I64*$K64*BD$9)</f>
        <v>0</v>
      </c>
      <c r="BE64" s="44">
        <v>0</v>
      </c>
      <c r="BF64" s="44">
        <f t="shared" ref="BF64:BF70" si="428">(BE64/12*5*$D64*$G64*$H64*$K64*BF$8)+(BE64/12*4*$E64*$G64*$I64*$K64*BF$9)+(BE64/12*3*$F64*$G64*$I64*$K64*BF$9)</f>
        <v>0</v>
      </c>
      <c r="BG64" s="44">
        <v>0</v>
      </c>
      <c r="BH64" s="44">
        <f t="shared" ref="BH64:BH70" si="429">(BG64/12*5*$D64*$G64*$H64*$K64*BH$8)+(BG64/12*4*$E64*$G64*$I64*$K64*BH$9)+(BG64/12*3*$F64*$G64*$I64*$K64*BH$9)</f>
        <v>0</v>
      </c>
      <c r="BI64" s="44">
        <v>0</v>
      </c>
      <c r="BJ64" s="44">
        <f t="shared" ref="BJ64:BJ70" si="430">(BI64/12*5*$D64*$G64*$H64*$L64*BJ$8)+(BI64/12*4*$E64*$G64*$I64*$L64*BJ$9)+(BI64/12*3*$F64*$G64*$I64*$L64*BJ$9)</f>
        <v>0</v>
      </c>
      <c r="BK64" s="44">
        <v>0</v>
      </c>
      <c r="BL64" s="44">
        <f t="shared" ref="BL64:BL70" si="431">(BK64/12*5*$D64*$G64*$H64*$K64*BL$8)+(BK64/12*4*$E64*$G64*$I64*$K64*BL$9)+(BK64/12*3*$F64*$G64*$I64*$K64*BL$9)</f>
        <v>0</v>
      </c>
      <c r="BM64" s="44">
        <v>0</v>
      </c>
      <c r="BN64" s="44">
        <f t="shared" ref="BN64:BN70" si="432">(BM64/12*5*$D64*$G64*$H64*$K64*BN$8)+(BM64/12*4*$E64*$G64*$I64*$K64*BN$9)+(BM64/12*3*$F64*$G64*$I64*$K64*BN$9)</f>
        <v>0</v>
      </c>
      <c r="BO64" s="54"/>
      <c r="BP64" s="44">
        <f t="shared" ref="BP64:BP70" si="433">(BO64/12*5*$D64*$G64*$H64*$L64*BP$8)+(BO64/12*4*$E64*$G64*$I64*$L64*BP$9)+(BO64/12*3*$F64*$G64*$I64*$L64*BP$9)</f>
        <v>0</v>
      </c>
      <c r="BQ64" s="44">
        <v>0</v>
      </c>
      <c r="BR64" s="44">
        <f t="shared" ref="BR64:BR70" si="434">(BQ64/12*5*$D64*$G64*$H64*$L64*BR$8)+(BQ64/12*4*$E64*$G64*$I64*$L64*BR$9)+(BQ64/12*3*$F64*$G64*$I64*$L64*BR$9)</f>
        <v>0</v>
      </c>
      <c r="BS64" s="44">
        <v>0</v>
      </c>
      <c r="BT64" s="44">
        <f t="shared" ref="BT64:BT70" si="435">(BS64/12*5*$D64*$G64*$H64*$K64*BT$8)+(BS64/12*4*$E64*$G64*$I64*$K64*BT$9)+(BS64/12*3*$F64*$G64*$I64*$K64*BT$9)</f>
        <v>0</v>
      </c>
      <c r="BU64" s="44">
        <v>0</v>
      </c>
      <c r="BV64" s="44">
        <f t="shared" ref="BV64:BV70" si="436">(BU64/12*5*$D64*$G64*$H64*$K64*BV$8)+(BU64/12*4*$E64*$G64*$I64*$K64*BV$9)+(BU64/12*3*$F64*$G64*$I64*$K64*BV$9)</f>
        <v>0</v>
      </c>
      <c r="BW64" s="44">
        <v>0</v>
      </c>
      <c r="BX64" s="44">
        <f t="shared" ref="BX64:BX70" si="437">(BW64/12*5*$D64*$G64*$H64*$L64*BX$8)+(BW64/12*4*$E64*$G64*$I64*$L64*BX$9)+(BW64/12*3*$F64*$G64*$I64*$L64*BX$9)</f>
        <v>0</v>
      </c>
      <c r="BY64" s="44"/>
      <c r="BZ64" s="44">
        <f t="shared" ref="BZ64:BZ70" si="438">(BY64/12*5*$D64*$G64*$H64*$L64*BZ$8)+(BY64/12*4*$E64*$G64*$I64*$L64*BZ$9)+(BY64/12*3*$F64*$G64*$I64*$L64*BZ$9)</f>
        <v>0</v>
      </c>
      <c r="CA64" s="44">
        <v>0</v>
      </c>
      <c r="CB64" s="44">
        <f t="shared" ref="CB64:CB70" si="439">(CA64/12*5*$D64*$G64*$H64*$K64*CB$8)+(CA64/12*4*$E64*$G64*$I64*$K64*CB$9)+(CA64/12*3*$F64*$G64*$I64*$K64*CB$9)</f>
        <v>0</v>
      </c>
      <c r="CC64" s="44">
        <v>0</v>
      </c>
      <c r="CD64" s="44">
        <f t="shared" ref="CD64:CD70" si="440">(CC64/12*5*$D64*$G64*$H64*$L64*CD$8)+(CC64/12*4*$E64*$G64*$I64*$L64*CD$9)+(CC64/12*3*$F64*$G64*$I64*$L64*CD$9)</f>
        <v>0</v>
      </c>
      <c r="CE64" s="44">
        <v>0</v>
      </c>
      <c r="CF64" s="44">
        <f t="shared" ref="CF64:CF70" si="441">(CE64/12*5*$D64*$G64*$H64*$K64*CF$8)+(CE64/12*4*$E64*$G64*$I64*$K64*CF$9)+(CE64/12*3*$F64*$G64*$I64*$K64*CF$9)</f>
        <v>0</v>
      </c>
      <c r="CG64" s="44"/>
      <c r="CH64" s="44">
        <f t="shared" ref="CH64:CH70" si="442">(CG64/12*5*$D64*$G64*$H64*$K64*CH$8)+(CG64/12*4*$E64*$G64*$I64*$K64*CH$9)+(CG64/12*3*$F64*$G64*$I64*$K64*CH$9)</f>
        <v>0</v>
      </c>
      <c r="CI64" s="44"/>
      <c r="CJ64" s="44">
        <f t="shared" ref="CJ64:CJ70" si="443">(CI64/12*5*$D64*$G64*$H64*$K64*CJ$8)+(CI64/12*4*$E64*$G64*$I64*$K64*CJ$9)+(CI64/12*3*$F64*$G64*$I64*$K64*CJ$9)</f>
        <v>0</v>
      </c>
      <c r="CK64" s="44"/>
      <c r="CL64" s="44">
        <f t="shared" ref="CL64:CL70" si="444">(CK64/12*5*$D64*$G64*$H64*$K64*CL$8)+(CK64/12*4*$E64*$G64*$I64*$K64*CL$9)+(CK64/12*3*$F64*$G64*$I64*$K64*CL$9)</f>
        <v>0</v>
      </c>
      <c r="CM64" s="44"/>
      <c r="CN64" s="44">
        <f t="shared" ref="CN64:CN70" si="445">(CM64/12*5*$D64*$G64*$H64*$L64*CN$8)+(CM64/12*4*$E64*$G64*$I64*$L64*CN$9)+(CM64/12*3*$F64*$G64*$I64*$L64*CN$9)</f>
        <v>0</v>
      </c>
      <c r="CO64" s="44"/>
      <c r="CP64" s="44">
        <f t="shared" ref="CP64:CP70" si="446">(CO64/12*5*$D64*$G64*$H64*$L64*CP$8)+(CO64/12*4*$E64*$G64*$I64*$L64*CP$9)+(CO64/12*3*$F64*$G64*$I64*$L64*CP$9)</f>
        <v>0</v>
      </c>
      <c r="CQ64" s="49"/>
      <c r="CR64" s="44">
        <f t="shared" ref="CR64:CR70" si="447">(CQ64/12*5*$D64*$G64*$H64*$K64*CR$8)+(CQ64/12*4*$E64*$G64*$I64*$K64*CR$9)+(CQ64/12*3*$F64*$G64*$I64*$K64*CR$9)</f>
        <v>0</v>
      </c>
      <c r="CS64" s="44"/>
      <c r="CT64" s="44">
        <f t="shared" ref="CT64:CT70" si="448">(CS64/12*5*$D64*$G64*$H64*$L64*CT$8)+(CS64/12*4*$E64*$G64*$I64*$L64*CT$9)+(CS64/12*3*$F64*$G64*$I64*$L64*CT$9)</f>
        <v>0</v>
      </c>
      <c r="CU64" s="44"/>
      <c r="CV64" s="44">
        <f t="shared" ref="CV64:CV70" si="449">(CU64/12*5*$D64*$G64*$H64*$L64*CV$8)+(CU64/12*4*$E64*$G64*$I64*$L64*CV$9)+(CU64/12*3*$F64*$G64*$I64*$L64*CV$9)</f>
        <v>0</v>
      </c>
      <c r="CW64" s="44"/>
      <c r="CX64" s="44">
        <f t="shared" ref="CX64:CX70" si="450">(CW64/12*5*$D64*$G64*$H64*$L64*CX$8)+(CW64/12*4*$E64*$G64*$I64*$L64*CX$9)+(CW64/12*3*$F64*$G64*$I64*$L64*CX$9)</f>
        <v>0</v>
      </c>
      <c r="CY64" s="44"/>
      <c r="CZ64" s="44">
        <f t="shared" ref="CZ64:CZ70" si="451">(CY64/12*5*$D64*$G64*$H64*$L64*CZ$8)+(CY64/12*4*$E64*$G64*$I64*$L64*CZ$9)+(CY64/12*3*$F64*$G64*$I64*$L64*CZ$9)</f>
        <v>0</v>
      </c>
      <c r="DA64" s="44"/>
      <c r="DB64" s="44">
        <f t="shared" ref="DB64:DB70" si="452">(DA64/12*5*$D64*$G64*$H64*$L64*DB$8)+(DA64/12*4*$E64*$G64*$I64*$L64*DB$9)+(DA64/12*3*$F64*$G64*$I64*$L64*DB$9)</f>
        <v>0</v>
      </c>
      <c r="DC64" s="44"/>
      <c r="DD64" s="44">
        <f t="shared" ref="DD64:DD70" si="453">(DC64/12*5*$D64*$G64*$H64*$K64*DD$8)+(DC64/12*4*$E64*$G64*$I64*$K64*DD$9)+(DC64/12*3*$F64*$G64*$I64*$K64*DD$9)</f>
        <v>0</v>
      </c>
      <c r="DE64" s="44"/>
      <c r="DF64" s="44">
        <f t="shared" ref="DF64:DF70" si="454">(DE64/12*5*$D64*$G64*$H64*$K64*DF$8)+(DE64/12*4*$E64*$G64*$I64*$K64*DF$9)+(DE64/12*3*$F64*$G64*$I64*$K64*DF$9)</f>
        <v>0</v>
      </c>
      <c r="DG64" s="44"/>
      <c r="DH64" s="44">
        <f t="shared" ref="DH64:DH70" si="455">(DG64/12*5*$D64*$G64*$H64*$L64*DH$8)+(DG64/12*4*$E64*$G64*$I64*$L64*DH$9)+(DG64/12*3*$F64*$G64*$I64*$L64*DH$9)</f>
        <v>0</v>
      </c>
      <c r="DI64" s="44"/>
      <c r="DJ64" s="44">
        <f t="shared" ref="DJ64:DJ70" si="456">(DI64/12*5*$D64*$G64*$H64*$L64*DJ$8)+(DI64/12*4*$E64*$G64*$I64*$L64*DJ$9)+(DI64/12*3*$F64*$G64*$I64*$L64*DJ$9)</f>
        <v>0</v>
      </c>
      <c r="DK64" s="44"/>
      <c r="DL64" s="44">
        <f t="shared" ref="DL64:DL70" si="457">(DK64/12*5*$D64*$G64*$H64*$M64*DL$8)+(DK64/12*4*$E64*$G64*$I64*$M64*DL$9)+(DK64/12*3*$F64*$G64*$I64*$M64*DL$9)</f>
        <v>0</v>
      </c>
      <c r="DM64" s="44"/>
      <c r="DN64" s="44">
        <f t="shared" si="294"/>
        <v>0</v>
      </c>
      <c r="DO64" s="44"/>
      <c r="DP64" s="44">
        <f t="shared" si="54"/>
        <v>0</v>
      </c>
      <c r="DQ64" s="44">
        <f t="shared" ref="DQ64:DR70" si="458">SUM(O64,Q64,S64,U64,W64,Y64,AA64,AC64,AE64,AG64,AI64,AK64,AM64,AO64,AQ64,AS64,AU64,AW64,AY64,BA64,BC64,BE64,BG64,BI64,BK64,BM64,BO64,BQ64,BS64,BU64,BW64,BY64,CA64,CC64,CE64,CG64,CI64,CK64,CM64,CO64,CQ64,CS64,CU64,CW64,CY64,DA64,DC64,DE64,DG64,DI64,DK64,DM64,DO64)</f>
        <v>122</v>
      </c>
      <c r="DR64" s="44">
        <f t="shared" si="458"/>
        <v>10195961.784399999</v>
      </c>
    </row>
    <row r="65" spans="1:122" ht="15.75" customHeight="1" x14ac:dyDescent="0.25">
      <c r="A65" s="51"/>
      <c r="B65" s="52">
        <v>45</v>
      </c>
      <c r="C65" s="38" t="s">
        <v>196</v>
      </c>
      <c r="D65" s="39">
        <f t="shared" si="56"/>
        <v>19063</v>
      </c>
      <c r="E65" s="40">
        <v>18530</v>
      </c>
      <c r="F65" s="40">
        <v>18715</v>
      </c>
      <c r="G65" s="53">
        <v>5.33</v>
      </c>
      <c r="H65" s="42">
        <v>1</v>
      </c>
      <c r="I65" s="42">
        <v>1</v>
      </c>
      <c r="J65" s="43"/>
      <c r="K65" s="39">
        <v>1.4</v>
      </c>
      <c r="L65" s="39">
        <v>1.68</v>
      </c>
      <c r="M65" s="39">
        <v>2.23</v>
      </c>
      <c r="N65" s="39">
        <v>2.57</v>
      </c>
      <c r="O65" s="44">
        <v>0</v>
      </c>
      <c r="P65" s="44">
        <f t="shared" si="407"/>
        <v>0</v>
      </c>
      <c r="Q65" s="44">
        <v>0</v>
      </c>
      <c r="R65" s="44">
        <f t="shared" si="408"/>
        <v>0</v>
      </c>
      <c r="S65" s="44"/>
      <c r="T65" s="44">
        <f t="shared" si="409"/>
        <v>0</v>
      </c>
      <c r="U65" s="44"/>
      <c r="V65" s="44">
        <f t="shared" si="410"/>
        <v>0</v>
      </c>
      <c r="W65" s="44"/>
      <c r="X65" s="44">
        <f t="shared" si="411"/>
        <v>0</v>
      </c>
      <c r="Y65" s="44">
        <v>0</v>
      </c>
      <c r="Z65" s="44">
        <f t="shared" si="412"/>
        <v>0</v>
      </c>
      <c r="AA65" s="44"/>
      <c r="AB65" s="44">
        <f t="shared" si="413"/>
        <v>0</v>
      </c>
      <c r="AC65" s="44"/>
      <c r="AD65" s="44">
        <f t="shared" si="414"/>
        <v>0</v>
      </c>
      <c r="AE65" s="44">
        <v>13</v>
      </c>
      <c r="AF65" s="44">
        <f t="shared" si="415"/>
        <v>2279438.9041666668</v>
      </c>
      <c r="AG65" s="44">
        <v>2</v>
      </c>
      <c r="AH65" s="44">
        <f t="shared" si="416"/>
        <v>297932.35138333333</v>
      </c>
      <c r="AI65" s="44"/>
      <c r="AJ65" s="44">
        <f t="shared" si="417"/>
        <v>0</v>
      </c>
      <c r="AK65" s="44"/>
      <c r="AL65" s="44">
        <f t="shared" si="418"/>
        <v>0</v>
      </c>
      <c r="AM65" s="47">
        <v>0</v>
      </c>
      <c r="AN65" s="44">
        <f t="shared" si="419"/>
        <v>0</v>
      </c>
      <c r="AO65" s="48">
        <v>0</v>
      </c>
      <c r="AP65" s="44">
        <f t="shared" si="420"/>
        <v>0</v>
      </c>
      <c r="AQ65" s="44"/>
      <c r="AR65" s="44">
        <f t="shared" si="421"/>
        <v>0</v>
      </c>
      <c r="AS65" s="44">
        <v>0</v>
      </c>
      <c r="AT65" s="44">
        <f t="shared" si="422"/>
        <v>0</v>
      </c>
      <c r="AU65" s="44"/>
      <c r="AV65" s="44">
        <f t="shared" si="423"/>
        <v>0</v>
      </c>
      <c r="AW65" s="44"/>
      <c r="AX65" s="44">
        <f t="shared" si="424"/>
        <v>0</v>
      </c>
      <c r="AY65" s="44"/>
      <c r="AZ65" s="44">
        <f t="shared" si="425"/>
        <v>0</v>
      </c>
      <c r="BA65" s="44"/>
      <c r="BB65" s="44">
        <f t="shared" si="426"/>
        <v>0</v>
      </c>
      <c r="BC65" s="44"/>
      <c r="BD65" s="44">
        <f t="shared" si="427"/>
        <v>0</v>
      </c>
      <c r="BE65" s="44"/>
      <c r="BF65" s="44">
        <f t="shared" si="428"/>
        <v>0</v>
      </c>
      <c r="BG65" s="44"/>
      <c r="BH65" s="44">
        <f t="shared" si="429"/>
        <v>0</v>
      </c>
      <c r="BI65" s="44"/>
      <c r="BJ65" s="44">
        <f t="shared" si="430"/>
        <v>0</v>
      </c>
      <c r="BK65" s="44">
        <v>0</v>
      </c>
      <c r="BL65" s="44">
        <f t="shared" si="431"/>
        <v>0</v>
      </c>
      <c r="BM65" s="44"/>
      <c r="BN65" s="44">
        <f t="shared" si="432"/>
        <v>0</v>
      </c>
      <c r="BO65" s="54"/>
      <c r="BP65" s="44">
        <f t="shared" si="433"/>
        <v>0</v>
      </c>
      <c r="BQ65" s="44"/>
      <c r="BR65" s="44">
        <f t="shared" si="434"/>
        <v>0</v>
      </c>
      <c r="BS65" s="44"/>
      <c r="BT65" s="44">
        <f t="shared" si="435"/>
        <v>0</v>
      </c>
      <c r="BU65" s="44"/>
      <c r="BV65" s="44">
        <f t="shared" si="436"/>
        <v>0</v>
      </c>
      <c r="BW65" s="44"/>
      <c r="BX65" s="44">
        <f t="shared" si="437"/>
        <v>0</v>
      </c>
      <c r="BY65" s="44"/>
      <c r="BZ65" s="44">
        <f t="shared" si="438"/>
        <v>0</v>
      </c>
      <c r="CA65" s="44"/>
      <c r="CB65" s="44">
        <f t="shared" si="439"/>
        <v>0</v>
      </c>
      <c r="CC65" s="44"/>
      <c r="CD65" s="44">
        <f t="shared" si="440"/>
        <v>0</v>
      </c>
      <c r="CE65" s="44"/>
      <c r="CF65" s="44">
        <f t="shared" si="441"/>
        <v>0</v>
      </c>
      <c r="CG65" s="44"/>
      <c r="CH65" s="44">
        <f t="shared" si="442"/>
        <v>0</v>
      </c>
      <c r="CI65" s="44"/>
      <c r="CJ65" s="44">
        <f t="shared" si="443"/>
        <v>0</v>
      </c>
      <c r="CK65" s="44"/>
      <c r="CL65" s="44">
        <f t="shared" si="444"/>
        <v>0</v>
      </c>
      <c r="CM65" s="44"/>
      <c r="CN65" s="44">
        <f t="shared" si="445"/>
        <v>0</v>
      </c>
      <c r="CO65" s="44"/>
      <c r="CP65" s="44">
        <f t="shared" si="446"/>
        <v>0</v>
      </c>
      <c r="CQ65" s="49"/>
      <c r="CR65" s="44">
        <f t="shared" si="447"/>
        <v>0</v>
      </c>
      <c r="CS65" s="44"/>
      <c r="CT65" s="44">
        <f t="shared" si="448"/>
        <v>0</v>
      </c>
      <c r="CU65" s="44"/>
      <c r="CV65" s="44">
        <f t="shared" si="449"/>
        <v>0</v>
      </c>
      <c r="CW65" s="44"/>
      <c r="CX65" s="44">
        <f t="shared" si="450"/>
        <v>0</v>
      </c>
      <c r="CY65" s="44"/>
      <c r="CZ65" s="44">
        <f t="shared" si="451"/>
        <v>0</v>
      </c>
      <c r="DA65" s="44"/>
      <c r="DB65" s="44">
        <f t="shared" si="452"/>
        <v>0</v>
      </c>
      <c r="DC65" s="44"/>
      <c r="DD65" s="44">
        <f t="shared" si="453"/>
        <v>0</v>
      </c>
      <c r="DE65" s="44"/>
      <c r="DF65" s="44">
        <f t="shared" si="454"/>
        <v>0</v>
      </c>
      <c r="DG65" s="44"/>
      <c r="DH65" s="44">
        <f t="shared" si="455"/>
        <v>0</v>
      </c>
      <c r="DI65" s="44"/>
      <c r="DJ65" s="44">
        <f t="shared" si="456"/>
        <v>0</v>
      </c>
      <c r="DK65" s="44"/>
      <c r="DL65" s="44">
        <f t="shared" si="457"/>
        <v>0</v>
      </c>
      <c r="DM65" s="44"/>
      <c r="DN65" s="44">
        <f t="shared" si="294"/>
        <v>0</v>
      </c>
      <c r="DO65" s="44"/>
      <c r="DP65" s="44">
        <f t="shared" si="54"/>
        <v>0</v>
      </c>
      <c r="DQ65" s="44">
        <f t="shared" si="458"/>
        <v>15</v>
      </c>
      <c r="DR65" s="44">
        <f t="shared" si="458"/>
        <v>2577371.2555499999</v>
      </c>
    </row>
    <row r="66" spans="1:122" ht="15.75" customHeight="1" x14ac:dyDescent="0.25">
      <c r="A66" s="51"/>
      <c r="B66" s="52">
        <v>46</v>
      </c>
      <c r="C66" s="38" t="s">
        <v>197</v>
      </c>
      <c r="D66" s="39">
        <f t="shared" si="56"/>
        <v>19063</v>
      </c>
      <c r="E66" s="40">
        <v>18530</v>
      </c>
      <c r="F66" s="40">
        <v>18715</v>
      </c>
      <c r="G66" s="53">
        <v>0.77</v>
      </c>
      <c r="H66" s="42">
        <v>1</v>
      </c>
      <c r="I66" s="42">
        <v>1</v>
      </c>
      <c r="J66" s="43"/>
      <c r="K66" s="39">
        <v>1.4</v>
      </c>
      <c r="L66" s="39">
        <v>1.68</v>
      </c>
      <c r="M66" s="39">
        <v>2.23</v>
      </c>
      <c r="N66" s="39">
        <v>2.57</v>
      </c>
      <c r="O66" s="44">
        <v>0</v>
      </c>
      <c r="P66" s="44">
        <f t="shared" si="407"/>
        <v>0</v>
      </c>
      <c r="Q66" s="44">
        <v>0</v>
      </c>
      <c r="R66" s="44">
        <f t="shared" si="408"/>
        <v>0</v>
      </c>
      <c r="S66" s="44"/>
      <c r="T66" s="44">
        <f t="shared" si="409"/>
        <v>0</v>
      </c>
      <c r="U66" s="44"/>
      <c r="V66" s="44">
        <f t="shared" si="410"/>
        <v>0</v>
      </c>
      <c r="W66" s="44"/>
      <c r="X66" s="44">
        <f t="shared" si="411"/>
        <v>0</v>
      </c>
      <c r="Y66" s="44">
        <v>0</v>
      </c>
      <c r="Z66" s="44">
        <f t="shared" si="412"/>
        <v>0</v>
      </c>
      <c r="AA66" s="44"/>
      <c r="AB66" s="44">
        <f t="shared" si="413"/>
        <v>0</v>
      </c>
      <c r="AC66" s="44"/>
      <c r="AD66" s="44">
        <f t="shared" si="414"/>
        <v>0</v>
      </c>
      <c r="AE66" s="44">
        <v>0</v>
      </c>
      <c r="AF66" s="44">
        <f t="shared" si="415"/>
        <v>0</v>
      </c>
      <c r="AG66" s="44">
        <v>252</v>
      </c>
      <c r="AH66" s="44">
        <f t="shared" si="416"/>
        <v>5423151.3567000004</v>
      </c>
      <c r="AI66" s="44"/>
      <c r="AJ66" s="44">
        <f t="shared" si="417"/>
        <v>0</v>
      </c>
      <c r="AK66" s="50"/>
      <c r="AL66" s="44">
        <f t="shared" si="418"/>
        <v>0</v>
      </c>
      <c r="AM66" s="47">
        <v>0</v>
      </c>
      <c r="AN66" s="44">
        <f t="shared" si="419"/>
        <v>0</v>
      </c>
      <c r="AO66" s="48">
        <v>3</v>
      </c>
      <c r="AP66" s="44">
        <f t="shared" si="420"/>
        <v>74625.345564000003</v>
      </c>
      <c r="AQ66" s="44"/>
      <c r="AR66" s="44">
        <f t="shared" si="421"/>
        <v>0</v>
      </c>
      <c r="AS66" s="44">
        <v>125</v>
      </c>
      <c r="AT66" s="44">
        <f t="shared" si="422"/>
        <v>3109389.3985000001</v>
      </c>
      <c r="AU66" s="44"/>
      <c r="AV66" s="44">
        <f t="shared" si="423"/>
        <v>0</v>
      </c>
      <c r="AW66" s="44"/>
      <c r="AX66" s="44">
        <f t="shared" si="424"/>
        <v>0</v>
      </c>
      <c r="AY66" s="44"/>
      <c r="AZ66" s="44">
        <f t="shared" si="425"/>
        <v>0</v>
      </c>
      <c r="BA66" s="44"/>
      <c r="BB66" s="44">
        <f t="shared" si="426"/>
        <v>0</v>
      </c>
      <c r="BC66" s="44"/>
      <c r="BD66" s="44">
        <f t="shared" si="427"/>
        <v>0</v>
      </c>
      <c r="BE66" s="44"/>
      <c r="BF66" s="44">
        <f t="shared" si="428"/>
        <v>0</v>
      </c>
      <c r="BG66" s="44"/>
      <c r="BH66" s="44">
        <f t="shared" si="429"/>
        <v>0</v>
      </c>
      <c r="BI66" s="44"/>
      <c r="BJ66" s="44">
        <f t="shared" si="430"/>
        <v>0</v>
      </c>
      <c r="BK66" s="44">
        <v>2</v>
      </c>
      <c r="BL66" s="44">
        <f t="shared" si="431"/>
        <v>43332.007564999993</v>
      </c>
      <c r="BM66" s="44"/>
      <c r="BN66" s="44">
        <f t="shared" si="432"/>
        <v>0</v>
      </c>
      <c r="BO66" s="54"/>
      <c r="BP66" s="44">
        <f t="shared" si="433"/>
        <v>0</v>
      </c>
      <c r="BQ66" s="44"/>
      <c r="BR66" s="44">
        <f t="shared" si="434"/>
        <v>0</v>
      </c>
      <c r="BS66" s="44"/>
      <c r="BT66" s="44">
        <f t="shared" si="435"/>
        <v>0</v>
      </c>
      <c r="BU66" s="44"/>
      <c r="BV66" s="44">
        <f t="shared" si="436"/>
        <v>0</v>
      </c>
      <c r="BW66" s="44"/>
      <c r="BX66" s="44">
        <f t="shared" si="437"/>
        <v>0</v>
      </c>
      <c r="BY66" s="44"/>
      <c r="BZ66" s="44">
        <f t="shared" si="438"/>
        <v>0</v>
      </c>
      <c r="CA66" s="44"/>
      <c r="CB66" s="44">
        <f t="shared" si="439"/>
        <v>0</v>
      </c>
      <c r="CC66" s="44"/>
      <c r="CD66" s="44">
        <f t="shared" si="440"/>
        <v>0</v>
      </c>
      <c r="CE66" s="44"/>
      <c r="CF66" s="44">
        <f t="shared" si="441"/>
        <v>0</v>
      </c>
      <c r="CG66" s="44"/>
      <c r="CH66" s="44">
        <f t="shared" si="442"/>
        <v>0</v>
      </c>
      <c r="CI66" s="44"/>
      <c r="CJ66" s="44">
        <f t="shared" si="443"/>
        <v>0</v>
      </c>
      <c r="CK66" s="44">
        <v>32</v>
      </c>
      <c r="CL66" s="44">
        <f t="shared" si="444"/>
        <v>645224.97013333323</v>
      </c>
      <c r="CM66" s="44">
        <v>22</v>
      </c>
      <c r="CN66" s="44">
        <f t="shared" si="445"/>
        <v>542505.50400199997</v>
      </c>
      <c r="CO66" s="44">
        <v>12</v>
      </c>
      <c r="CP66" s="44">
        <f t="shared" si="446"/>
        <v>340185.08739599999</v>
      </c>
      <c r="CQ66" s="49">
        <v>14</v>
      </c>
      <c r="CR66" s="44">
        <f t="shared" si="447"/>
        <v>320586.02473333327</v>
      </c>
      <c r="CS66" s="44">
        <v>34</v>
      </c>
      <c r="CT66" s="44">
        <f t="shared" si="448"/>
        <v>942058.21925600013</v>
      </c>
      <c r="CU66" s="44"/>
      <c r="CV66" s="44">
        <f t="shared" si="449"/>
        <v>0</v>
      </c>
      <c r="CW66" s="44">
        <v>24</v>
      </c>
      <c r="CX66" s="44">
        <f t="shared" si="450"/>
        <v>666215.26725599996</v>
      </c>
      <c r="CY66" s="44">
        <v>14</v>
      </c>
      <c r="CZ66" s="44">
        <f t="shared" si="451"/>
        <v>387906.32557600003</v>
      </c>
      <c r="DA66" s="44">
        <v>13</v>
      </c>
      <c r="DB66" s="44">
        <f t="shared" si="452"/>
        <v>360866.60309699993</v>
      </c>
      <c r="DC66" s="44">
        <v>8</v>
      </c>
      <c r="DD66" s="44">
        <f t="shared" si="453"/>
        <v>183192.01413333329</v>
      </c>
      <c r="DE66" s="44">
        <v>17</v>
      </c>
      <c r="DF66" s="44">
        <f t="shared" si="454"/>
        <v>400879.58538833336</v>
      </c>
      <c r="DG66" s="44"/>
      <c r="DH66" s="44">
        <f t="shared" si="455"/>
        <v>0</v>
      </c>
      <c r="DI66" s="44">
        <v>8</v>
      </c>
      <c r="DJ66" s="44">
        <f t="shared" si="456"/>
        <v>238380.20975999997</v>
      </c>
      <c r="DK66" s="44">
        <v>2</v>
      </c>
      <c r="DL66" s="44">
        <f t="shared" si="457"/>
        <v>81560.31826249999</v>
      </c>
      <c r="DM66" s="44">
        <v>8</v>
      </c>
      <c r="DN66" s="44">
        <f t="shared" si="294"/>
        <v>352635.16467666661</v>
      </c>
      <c r="DO66" s="44"/>
      <c r="DP66" s="44">
        <f t="shared" si="54"/>
        <v>0</v>
      </c>
      <c r="DQ66" s="44">
        <f t="shared" si="458"/>
        <v>590</v>
      </c>
      <c r="DR66" s="44">
        <f t="shared" si="458"/>
        <v>14112693.401999496</v>
      </c>
    </row>
    <row r="67" spans="1:122" ht="15.75" customHeight="1" x14ac:dyDescent="0.25">
      <c r="A67" s="51"/>
      <c r="B67" s="52">
        <v>47</v>
      </c>
      <c r="C67" s="38" t="s">
        <v>198</v>
      </c>
      <c r="D67" s="39">
        <f t="shared" si="56"/>
        <v>19063</v>
      </c>
      <c r="E67" s="40">
        <v>18530</v>
      </c>
      <c r="F67" s="40">
        <v>18715</v>
      </c>
      <c r="G67" s="53">
        <v>0.97</v>
      </c>
      <c r="H67" s="42">
        <v>1</v>
      </c>
      <c r="I67" s="42">
        <v>1</v>
      </c>
      <c r="J67" s="43"/>
      <c r="K67" s="39">
        <v>1.4</v>
      </c>
      <c r="L67" s="39">
        <v>1.68</v>
      </c>
      <c r="M67" s="39">
        <v>2.23</v>
      </c>
      <c r="N67" s="39">
        <v>2.57</v>
      </c>
      <c r="O67" s="44">
        <v>0</v>
      </c>
      <c r="P67" s="44">
        <f t="shared" si="407"/>
        <v>0</v>
      </c>
      <c r="Q67" s="44">
        <v>0</v>
      </c>
      <c r="R67" s="44">
        <f t="shared" si="408"/>
        <v>0</v>
      </c>
      <c r="S67" s="44"/>
      <c r="T67" s="44">
        <f t="shared" si="409"/>
        <v>0</v>
      </c>
      <c r="U67" s="44"/>
      <c r="V67" s="44">
        <f t="shared" si="410"/>
        <v>0</v>
      </c>
      <c r="W67" s="44"/>
      <c r="X67" s="44">
        <f t="shared" si="411"/>
        <v>0</v>
      </c>
      <c r="Y67" s="44">
        <v>0</v>
      </c>
      <c r="Z67" s="44">
        <f t="shared" si="412"/>
        <v>0</v>
      </c>
      <c r="AA67" s="44"/>
      <c r="AB67" s="44">
        <f t="shared" si="413"/>
        <v>0</v>
      </c>
      <c r="AC67" s="44"/>
      <c r="AD67" s="44">
        <f t="shared" si="414"/>
        <v>0</v>
      </c>
      <c r="AE67" s="44">
        <v>0</v>
      </c>
      <c r="AF67" s="44">
        <f t="shared" si="415"/>
        <v>0</v>
      </c>
      <c r="AG67" s="44">
        <v>5</v>
      </c>
      <c r="AH67" s="44">
        <f t="shared" si="416"/>
        <v>135550.83529166668</v>
      </c>
      <c r="AI67" s="44"/>
      <c r="AJ67" s="44">
        <f t="shared" si="417"/>
        <v>0</v>
      </c>
      <c r="AK67" s="44"/>
      <c r="AL67" s="44">
        <f t="shared" si="418"/>
        <v>0</v>
      </c>
      <c r="AM67" s="47">
        <v>0</v>
      </c>
      <c r="AN67" s="44">
        <f t="shared" si="419"/>
        <v>0</v>
      </c>
      <c r="AO67" s="48">
        <v>0</v>
      </c>
      <c r="AP67" s="44">
        <f t="shared" si="420"/>
        <v>0</v>
      </c>
      <c r="AQ67" s="44"/>
      <c r="AR67" s="44">
        <f t="shared" si="421"/>
        <v>0</v>
      </c>
      <c r="AS67" s="44"/>
      <c r="AT67" s="44">
        <f t="shared" si="422"/>
        <v>0</v>
      </c>
      <c r="AU67" s="44"/>
      <c r="AV67" s="44">
        <f t="shared" si="423"/>
        <v>0</v>
      </c>
      <c r="AW67" s="44"/>
      <c r="AX67" s="44">
        <f t="shared" si="424"/>
        <v>0</v>
      </c>
      <c r="AY67" s="44"/>
      <c r="AZ67" s="44">
        <f t="shared" si="425"/>
        <v>0</v>
      </c>
      <c r="BA67" s="44"/>
      <c r="BB67" s="44">
        <f t="shared" si="426"/>
        <v>0</v>
      </c>
      <c r="BC67" s="44"/>
      <c r="BD67" s="44">
        <f t="shared" si="427"/>
        <v>0</v>
      </c>
      <c r="BE67" s="44"/>
      <c r="BF67" s="44">
        <f t="shared" si="428"/>
        <v>0</v>
      </c>
      <c r="BG67" s="44"/>
      <c r="BH67" s="44">
        <f t="shared" si="429"/>
        <v>0</v>
      </c>
      <c r="BI67" s="44"/>
      <c r="BJ67" s="44">
        <f t="shared" si="430"/>
        <v>0</v>
      </c>
      <c r="BK67" s="44"/>
      <c r="BL67" s="44">
        <f t="shared" si="431"/>
        <v>0</v>
      </c>
      <c r="BM67" s="44"/>
      <c r="BN67" s="44">
        <f t="shared" si="432"/>
        <v>0</v>
      </c>
      <c r="BO67" s="54"/>
      <c r="BP67" s="44">
        <f t="shared" si="433"/>
        <v>0</v>
      </c>
      <c r="BQ67" s="44"/>
      <c r="BR67" s="44">
        <f t="shared" si="434"/>
        <v>0</v>
      </c>
      <c r="BS67" s="44"/>
      <c r="BT67" s="44">
        <f t="shared" si="435"/>
        <v>0</v>
      </c>
      <c r="BU67" s="44"/>
      <c r="BV67" s="44">
        <f t="shared" si="436"/>
        <v>0</v>
      </c>
      <c r="BW67" s="44"/>
      <c r="BX67" s="44">
        <f t="shared" si="437"/>
        <v>0</v>
      </c>
      <c r="BY67" s="44"/>
      <c r="BZ67" s="44">
        <f t="shared" si="438"/>
        <v>0</v>
      </c>
      <c r="CA67" s="44"/>
      <c r="CB67" s="44">
        <f t="shared" si="439"/>
        <v>0</v>
      </c>
      <c r="CC67" s="44"/>
      <c r="CD67" s="44">
        <f t="shared" si="440"/>
        <v>0</v>
      </c>
      <c r="CE67" s="44"/>
      <c r="CF67" s="44">
        <f t="shared" si="441"/>
        <v>0</v>
      </c>
      <c r="CG67" s="44"/>
      <c r="CH67" s="44">
        <f t="shared" si="442"/>
        <v>0</v>
      </c>
      <c r="CI67" s="44"/>
      <c r="CJ67" s="44">
        <f t="shared" si="443"/>
        <v>0</v>
      </c>
      <c r="CK67" s="44"/>
      <c r="CL67" s="44">
        <f t="shared" si="444"/>
        <v>0</v>
      </c>
      <c r="CM67" s="44"/>
      <c r="CN67" s="44">
        <f t="shared" si="445"/>
        <v>0</v>
      </c>
      <c r="CO67" s="44"/>
      <c r="CP67" s="44">
        <f t="shared" si="446"/>
        <v>0</v>
      </c>
      <c r="CQ67" s="49"/>
      <c r="CR67" s="44">
        <f t="shared" si="447"/>
        <v>0</v>
      </c>
      <c r="CS67" s="44"/>
      <c r="CT67" s="44">
        <f t="shared" si="448"/>
        <v>0</v>
      </c>
      <c r="CU67" s="44"/>
      <c r="CV67" s="44">
        <f t="shared" si="449"/>
        <v>0</v>
      </c>
      <c r="CW67" s="44"/>
      <c r="CX67" s="44">
        <f t="shared" si="450"/>
        <v>0</v>
      </c>
      <c r="CY67" s="44"/>
      <c r="CZ67" s="44">
        <f t="shared" si="451"/>
        <v>0</v>
      </c>
      <c r="DA67" s="44"/>
      <c r="DB67" s="44">
        <f t="shared" si="452"/>
        <v>0</v>
      </c>
      <c r="DC67" s="44"/>
      <c r="DD67" s="44">
        <f t="shared" si="453"/>
        <v>0</v>
      </c>
      <c r="DE67" s="44"/>
      <c r="DF67" s="44">
        <f t="shared" si="454"/>
        <v>0</v>
      </c>
      <c r="DG67" s="44"/>
      <c r="DH67" s="44">
        <f t="shared" si="455"/>
        <v>0</v>
      </c>
      <c r="DI67" s="44"/>
      <c r="DJ67" s="44">
        <f t="shared" si="456"/>
        <v>0</v>
      </c>
      <c r="DK67" s="44"/>
      <c r="DL67" s="44">
        <f t="shared" si="457"/>
        <v>0</v>
      </c>
      <c r="DM67" s="44"/>
      <c r="DN67" s="44">
        <f t="shared" si="294"/>
        <v>0</v>
      </c>
      <c r="DO67" s="44"/>
      <c r="DP67" s="44">
        <f t="shared" si="54"/>
        <v>0</v>
      </c>
      <c r="DQ67" s="44">
        <f t="shared" si="458"/>
        <v>5</v>
      </c>
      <c r="DR67" s="44">
        <f t="shared" si="458"/>
        <v>135550.83529166668</v>
      </c>
    </row>
    <row r="68" spans="1:122" ht="36" customHeight="1" x14ac:dyDescent="0.25">
      <c r="A68" s="51"/>
      <c r="B68" s="52">
        <v>48</v>
      </c>
      <c r="C68" s="38" t="s">
        <v>199</v>
      </c>
      <c r="D68" s="39">
        <f t="shared" si="56"/>
        <v>19063</v>
      </c>
      <c r="E68" s="40">
        <v>18530</v>
      </c>
      <c r="F68" s="40">
        <v>18715</v>
      </c>
      <c r="G68" s="53">
        <v>0.88</v>
      </c>
      <c r="H68" s="42">
        <v>1</v>
      </c>
      <c r="I68" s="42">
        <v>1</v>
      </c>
      <c r="J68" s="43"/>
      <c r="K68" s="39">
        <v>1.4</v>
      </c>
      <c r="L68" s="39">
        <v>1.68</v>
      </c>
      <c r="M68" s="39">
        <v>2.23</v>
      </c>
      <c r="N68" s="39">
        <v>2.57</v>
      </c>
      <c r="O68" s="44">
        <v>0</v>
      </c>
      <c r="P68" s="44">
        <f t="shared" si="407"/>
        <v>0</v>
      </c>
      <c r="Q68" s="44">
        <v>0</v>
      </c>
      <c r="R68" s="44">
        <f t="shared" si="408"/>
        <v>0</v>
      </c>
      <c r="S68" s="44"/>
      <c r="T68" s="44">
        <f t="shared" si="409"/>
        <v>0</v>
      </c>
      <c r="U68" s="44"/>
      <c r="V68" s="44">
        <f t="shared" si="410"/>
        <v>0</v>
      </c>
      <c r="W68" s="44"/>
      <c r="X68" s="44">
        <f t="shared" si="411"/>
        <v>0</v>
      </c>
      <c r="Y68" s="44">
        <v>0</v>
      </c>
      <c r="Z68" s="44">
        <f t="shared" si="412"/>
        <v>0</v>
      </c>
      <c r="AA68" s="44"/>
      <c r="AB68" s="44">
        <f t="shared" si="413"/>
        <v>0</v>
      </c>
      <c r="AC68" s="44"/>
      <c r="AD68" s="44">
        <f t="shared" si="414"/>
        <v>0</v>
      </c>
      <c r="AE68" s="44">
        <v>0</v>
      </c>
      <c r="AF68" s="44">
        <f t="shared" si="415"/>
        <v>0</v>
      </c>
      <c r="AG68" s="44">
        <v>363</v>
      </c>
      <c r="AH68" s="44">
        <f t="shared" si="416"/>
        <v>8927909.0362</v>
      </c>
      <c r="AI68" s="44"/>
      <c r="AJ68" s="44">
        <f t="shared" si="417"/>
        <v>0</v>
      </c>
      <c r="AK68" s="50"/>
      <c r="AL68" s="44">
        <f t="shared" si="418"/>
        <v>0</v>
      </c>
      <c r="AM68" s="47">
        <v>0</v>
      </c>
      <c r="AN68" s="44">
        <f t="shared" si="419"/>
        <v>0</v>
      </c>
      <c r="AO68" s="48">
        <v>0</v>
      </c>
      <c r="AP68" s="44">
        <f t="shared" si="420"/>
        <v>0</v>
      </c>
      <c r="AQ68" s="44"/>
      <c r="AR68" s="44">
        <f t="shared" si="421"/>
        <v>0</v>
      </c>
      <c r="AS68" s="44">
        <v>155</v>
      </c>
      <c r="AT68" s="44">
        <f t="shared" si="422"/>
        <v>4406448.9761600001</v>
      </c>
      <c r="AU68" s="44"/>
      <c r="AV68" s="44">
        <f t="shared" si="423"/>
        <v>0</v>
      </c>
      <c r="AW68" s="44"/>
      <c r="AX68" s="44">
        <f t="shared" si="424"/>
        <v>0</v>
      </c>
      <c r="AY68" s="44"/>
      <c r="AZ68" s="44">
        <f t="shared" si="425"/>
        <v>0</v>
      </c>
      <c r="BA68" s="44"/>
      <c r="BB68" s="44">
        <f t="shared" si="426"/>
        <v>0</v>
      </c>
      <c r="BC68" s="44"/>
      <c r="BD68" s="44">
        <f t="shared" si="427"/>
        <v>0</v>
      </c>
      <c r="BE68" s="44"/>
      <c r="BF68" s="44">
        <f t="shared" si="428"/>
        <v>0</v>
      </c>
      <c r="BG68" s="44"/>
      <c r="BH68" s="44">
        <f t="shared" si="429"/>
        <v>0</v>
      </c>
      <c r="BI68" s="44"/>
      <c r="BJ68" s="44">
        <f t="shared" si="430"/>
        <v>0</v>
      </c>
      <c r="BK68" s="44">
        <v>0</v>
      </c>
      <c r="BL68" s="44">
        <f t="shared" si="431"/>
        <v>0</v>
      </c>
      <c r="BM68" s="44"/>
      <c r="BN68" s="44">
        <f t="shared" si="432"/>
        <v>0</v>
      </c>
      <c r="BO68" s="54"/>
      <c r="BP68" s="44">
        <f t="shared" si="433"/>
        <v>0</v>
      </c>
      <c r="BQ68" s="44"/>
      <c r="BR68" s="44">
        <f t="shared" si="434"/>
        <v>0</v>
      </c>
      <c r="BS68" s="44"/>
      <c r="BT68" s="44">
        <f t="shared" si="435"/>
        <v>0</v>
      </c>
      <c r="BU68" s="44"/>
      <c r="BV68" s="44">
        <f t="shared" si="436"/>
        <v>0</v>
      </c>
      <c r="BW68" s="44"/>
      <c r="BX68" s="44">
        <f t="shared" si="437"/>
        <v>0</v>
      </c>
      <c r="BY68" s="44"/>
      <c r="BZ68" s="44">
        <f t="shared" si="438"/>
        <v>0</v>
      </c>
      <c r="CA68" s="44"/>
      <c r="CB68" s="44">
        <f t="shared" si="439"/>
        <v>0</v>
      </c>
      <c r="CC68" s="44"/>
      <c r="CD68" s="44">
        <f t="shared" si="440"/>
        <v>0</v>
      </c>
      <c r="CE68" s="44"/>
      <c r="CF68" s="44">
        <f t="shared" si="441"/>
        <v>0</v>
      </c>
      <c r="CG68" s="44"/>
      <c r="CH68" s="44">
        <f t="shared" si="442"/>
        <v>0</v>
      </c>
      <c r="CI68" s="44"/>
      <c r="CJ68" s="44">
        <f t="shared" si="443"/>
        <v>0</v>
      </c>
      <c r="CK68" s="44"/>
      <c r="CL68" s="44">
        <f t="shared" si="444"/>
        <v>0</v>
      </c>
      <c r="CM68" s="44">
        <v>35</v>
      </c>
      <c r="CN68" s="44">
        <f t="shared" si="445"/>
        <v>986373.64363999991</v>
      </c>
      <c r="CO68" s="44">
        <v>9</v>
      </c>
      <c r="CP68" s="44">
        <f t="shared" si="446"/>
        <v>291587.21776799997</v>
      </c>
      <c r="CQ68" s="49"/>
      <c r="CR68" s="44">
        <f t="shared" si="447"/>
        <v>0</v>
      </c>
      <c r="CS68" s="44"/>
      <c r="CT68" s="44">
        <f t="shared" si="448"/>
        <v>0</v>
      </c>
      <c r="CU68" s="44"/>
      <c r="CV68" s="44">
        <f t="shared" si="449"/>
        <v>0</v>
      </c>
      <c r="CW68" s="44"/>
      <c r="CX68" s="44">
        <f t="shared" si="450"/>
        <v>0</v>
      </c>
      <c r="CY68" s="44">
        <v>1</v>
      </c>
      <c r="CZ68" s="44">
        <f t="shared" si="451"/>
        <v>31665.822496000001</v>
      </c>
      <c r="DA68" s="44">
        <v>2</v>
      </c>
      <c r="DB68" s="44">
        <f t="shared" si="452"/>
        <v>63449.073071999992</v>
      </c>
      <c r="DC68" s="44">
        <v>1</v>
      </c>
      <c r="DD68" s="44">
        <f t="shared" si="453"/>
        <v>26170.287733333327</v>
      </c>
      <c r="DE68" s="44">
        <v>1</v>
      </c>
      <c r="DF68" s="44">
        <f t="shared" si="454"/>
        <v>26949.888093333328</v>
      </c>
      <c r="DG68" s="44"/>
      <c r="DH68" s="44">
        <f t="shared" si="455"/>
        <v>0</v>
      </c>
      <c r="DI68" s="44">
        <v>3</v>
      </c>
      <c r="DJ68" s="44">
        <f t="shared" si="456"/>
        <v>102162.94703999998</v>
      </c>
      <c r="DK68" s="44"/>
      <c r="DL68" s="44">
        <f t="shared" si="457"/>
        <v>0</v>
      </c>
      <c r="DM68" s="44"/>
      <c r="DN68" s="44">
        <f t="shared" si="294"/>
        <v>0</v>
      </c>
      <c r="DO68" s="44"/>
      <c r="DP68" s="44">
        <f t="shared" si="54"/>
        <v>0</v>
      </c>
      <c r="DQ68" s="44">
        <f t="shared" si="458"/>
        <v>570</v>
      </c>
      <c r="DR68" s="44">
        <f t="shared" si="458"/>
        <v>14862716.892202666</v>
      </c>
    </row>
    <row r="69" spans="1:122" ht="36" customHeight="1" x14ac:dyDescent="0.25">
      <c r="A69" s="51"/>
      <c r="B69" s="52">
        <v>49</v>
      </c>
      <c r="C69" s="38" t="s">
        <v>200</v>
      </c>
      <c r="D69" s="39">
        <f t="shared" si="56"/>
        <v>19063</v>
      </c>
      <c r="E69" s="40">
        <v>18530</v>
      </c>
      <c r="F69" s="40">
        <v>18715</v>
      </c>
      <c r="G69" s="53">
        <v>1.05</v>
      </c>
      <c r="H69" s="42">
        <v>1</v>
      </c>
      <c r="I69" s="42">
        <v>1</v>
      </c>
      <c r="J69" s="43"/>
      <c r="K69" s="39">
        <v>1.4</v>
      </c>
      <c r="L69" s="39">
        <v>1.68</v>
      </c>
      <c r="M69" s="39">
        <v>2.23</v>
      </c>
      <c r="N69" s="39">
        <v>2.57</v>
      </c>
      <c r="O69" s="44">
        <v>0</v>
      </c>
      <c r="P69" s="44">
        <f t="shared" si="407"/>
        <v>0</v>
      </c>
      <c r="Q69" s="44">
        <v>0</v>
      </c>
      <c r="R69" s="44">
        <f t="shared" si="408"/>
        <v>0</v>
      </c>
      <c r="S69" s="44"/>
      <c r="T69" s="44">
        <f t="shared" si="409"/>
        <v>0</v>
      </c>
      <c r="U69" s="44"/>
      <c r="V69" s="44">
        <f t="shared" si="410"/>
        <v>0</v>
      </c>
      <c r="W69" s="44"/>
      <c r="X69" s="44">
        <f t="shared" si="411"/>
        <v>0</v>
      </c>
      <c r="Y69" s="44">
        <v>0</v>
      </c>
      <c r="Z69" s="44">
        <f t="shared" si="412"/>
        <v>0</v>
      </c>
      <c r="AA69" s="44"/>
      <c r="AB69" s="44">
        <f t="shared" si="413"/>
        <v>0</v>
      </c>
      <c r="AC69" s="44"/>
      <c r="AD69" s="44">
        <f t="shared" si="414"/>
        <v>0</v>
      </c>
      <c r="AE69" s="44">
        <v>0</v>
      </c>
      <c r="AF69" s="44">
        <f t="shared" si="415"/>
        <v>0</v>
      </c>
      <c r="AG69" s="44">
        <v>6</v>
      </c>
      <c r="AH69" s="44">
        <f t="shared" si="416"/>
        <v>176076.34275000001</v>
      </c>
      <c r="AI69" s="44"/>
      <c r="AJ69" s="44">
        <f t="shared" si="417"/>
        <v>0</v>
      </c>
      <c r="AK69" s="44"/>
      <c r="AL69" s="44">
        <f t="shared" si="418"/>
        <v>0</v>
      </c>
      <c r="AM69" s="47">
        <v>0</v>
      </c>
      <c r="AN69" s="44">
        <f t="shared" si="419"/>
        <v>0</v>
      </c>
      <c r="AO69" s="48">
        <v>0</v>
      </c>
      <c r="AP69" s="44">
        <f t="shared" si="420"/>
        <v>0</v>
      </c>
      <c r="AQ69" s="44"/>
      <c r="AR69" s="44">
        <f t="shared" si="421"/>
        <v>0</v>
      </c>
      <c r="AS69" s="44"/>
      <c r="AT69" s="44">
        <f t="shared" si="422"/>
        <v>0</v>
      </c>
      <c r="AU69" s="44"/>
      <c r="AV69" s="44">
        <f t="shared" si="423"/>
        <v>0</v>
      </c>
      <c r="AW69" s="44"/>
      <c r="AX69" s="44">
        <f t="shared" si="424"/>
        <v>0</v>
      </c>
      <c r="AY69" s="44"/>
      <c r="AZ69" s="44">
        <f t="shared" si="425"/>
        <v>0</v>
      </c>
      <c r="BA69" s="44"/>
      <c r="BB69" s="44">
        <f t="shared" si="426"/>
        <v>0</v>
      </c>
      <c r="BC69" s="44"/>
      <c r="BD69" s="44">
        <f t="shared" si="427"/>
        <v>0</v>
      </c>
      <c r="BE69" s="44"/>
      <c r="BF69" s="44">
        <f t="shared" si="428"/>
        <v>0</v>
      </c>
      <c r="BG69" s="44"/>
      <c r="BH69" s="44">
        <f t="shared" si="429"/>
        <v>0</v>
      </c>
      <c r="BI69" s="44"/>
      <c r="BJ69" s="44">
        <f t="shared" si="430"/>
        <v>0</v>
      </c>
      <c r="BK69" s="44">
        <v>0</v>
      </c>
      <c r="BL69" s="44">
        <f t="shared" si="431"/>
        <v>0</v>
      </c>
      <c r="BM69" s="44"/>
      <c r="BN69" s="44">
        <f t="shared" si="432"/>
        <v>0</v>
      </c>
      <c r="BO69" s="54"/>
      <c r="BP69" s="44">
        <f t="shared" si="433"/>
        <v>0</v>
      </c>
      <c r="BQ69" s="44"/>
      <c r="BR69" s="44">
        <f t="shared" si="434"/>
        <v>0</v>
      </c>
      <c r="BS69" s="44"/>
      <c r="BT69" s="44">
        <f t="shared" si="435"/>
        <v>0</v>
      </c>
      <c r="BU69" s="44"/>
      <c r="BV69" s="44">
        <f t="shared" si="436"/>
        <v>0</v>
      </c>
      <c r="BW69" s="44"/>
      <c r="BX69" s="44">
        <f t="shared" si="437"/>
        <v>0</v>
      </c>
      <c r="BY69" s="44"/>
      <c r="BZ69" s="44">
        <f t="shared" si="438"/>
        <v>0</v>
      </c>
      <c r="CA69" s="44"/>
      <c r="CB69" s="44">
        <f t="shared" si="439"/>
        <v>0</v>
      </c>
      <c r="CC69" s="44"/>
      <c r="CD69" s="44">
        <f t="shared" si="440"/>
        <v>0</v>
      </c>
      <c r="CE69" s="44"/>
      <c r="CF69" s="44">
        <f t="shared" si="441"/>
        <v>0</v>
      </c>
      <c r="CG69" s="44"/>
      <c r="CH69" s="44">
        <f t="shared" si="442"/>
        <v>0</v>
      </c>
      <c r="CI69" s="44"/>
      <c r="CJ69" s="44">
        <f t="shared" si="443"/>
        <v>0</v>
      </c>
      <c r="CK69" s="44"/>
      <c r="CL69" s="44">
        <f t="shared" si="444"/>
        <v>0</v>
      </c>
      <c r="CM69" s="44"/>
      <c r="CN69" s="44">
        <f t="shared" si="445"/>
        <v>0</v>
      </c>
      <c r="CO69" s="44"/>
      <c r="CP69" s="44">
        <f t="shared" si="446"/>
        <v>0</v>
      </c>
      <c r="CQ69" s="49"/>
      <c r="CR69" s="44">
        <f t="shared" si="447"/>
        <v>0</v>
      </c>
      <c r="CS69" s="44"/>
      <c r="CT69" s="44">
        <f t="shared" si="448"/>
        <v>0</v>
      </c>
      <c r="CU69" s="44"/>
      <c r="CV69" s="44">
        <f t="shared" si="449"/>
        <v>0</v>
      </c>
      <c r="CW69" s="44"/>
      <c r="CX69" s="44">
        <f t="shared" si="450"/>
        <v>0</v>
      </c>
      <c r="CY69" s="44"/>
      <c r="CZ69" s="44">
        <f t="shared" si="451"/>
        <v>0</v>
      </c>
      <c r="DA69" s="44"/>
      <c r="DB69" s="44">
        <f t="shared" si="452"/>
        <v>0</v>
      </c>
      <c r="DC69" s="44"/>
      <c r="DD69" s="44">
        <f t="shared" si="453"/>
        <v>0</v>
      </c>
      <c r="DE69" s="44"/>
      <c r="DF69" s="44">
        <f t="shared" si="454"/>
        <v>0</v>
      </c>
      <c r="DG69" s="44"/>
      <c r="DH69" s="44">
        <f t="shared" si="455"/>
        <v>0</v>
      </c>
      <c r="DI69" s="44"/>
      <c r="DJ69" s="44">
        <f t="shared" si="456"/>
        <v>0</v>
      </c>
      <c r="DK69" s="44"/>
      <c r="DL69" s="44">
        <f t="shared" si="457"/>
        <v>0</v>
      </c>
      <c r="DM69" s="44"/>
      <c r="DN69" s="44">
        <f t="shared" si="294"/>
        <v>0</v>
      </c>
      <c r="DO69" s="44"/>
      <c r="DP69" s="44">
        <f t="shared" si="54"/>
        <v>0</v>
      </c>
      <c r="DQ69" s="44">
        <f t="shared" si="458"/>
        <v>6</v>
      </c>
      <c r="DR69" s="44">
        <f t="shared" si="458"/>
        <v>176076.34275000001</v>
      </c>
    </row>
    <row r="70" spans="1:122" ht="22.5" customHeight="1" x14ac:dyDescent="0.25">
      <c r="A70" s="51"/>
      <c r="B70" s="52">
        <v>50</v>
      </c>
      <c r="C70" s="38" t="s">
        <v>201</v>
      </c>
      <c r="D70" s="39">
        <f t="shared" si="56"/>
        <v>19063</v>
      </c>
      <c r="E70" s="40">
        <v>18530</v>
      </c>
      <c r="F70" s="40">
        <v>18715</v>
      </c>
      <c r="G70" s="53">
        <v>1.25</v>
      </c>
      <c r="H70" s="42">
        <v>1</v>
      </c>
      <c r="I70" s="42">
        <v>1</v>
      </c>
      <c r="J70" s="43"/>
      <c r="K70" s="39">
        <v>1.4</v>
      </c>
      <c r="L70" s="39">
        <v>1.68</v>
      </c>
      <c r="M70" s="39">
        <v>2.23</v>
      </c>
      <c r="N70" s="39">
        <v>2.57</v>
      </c>
      <c r="O70" s="44">
        <v>0</v>
      </c>
      <c r="P70" s="44">
        <f t="shared" si="407"/>
        <v>0</v>
      </c>
      <c r="Q70" s="44">
        <v>0</v>
      </c>
      <c r="R70" s="44">
        <f t="shared" si="408"/>
        <v>0</v>
      </c>
      <c r="S70" s="44"/>
      <c r="T70" s="44">
        <f t="shared" si="409"/>
        <v>0</v>
      </c>
      <c r="U70" s="44"/>
      <c r="V70" s="44">
        <f t="shared" si="410"/>
        <v>0</v>
      </c>
      <c r="W70" s="44"/>
      <c r="X70" s="44">
        <f t="shared" si="411"/>
        <v>0</v>
      </c>
      <c r="Y70" s="44">
        <v>0</v>
      </c>
      <c r="Z70" s="44">
        <f t="shared" si="412"/>
        <v>0</v>
      </c>
      <c r="AA70" s="44"/>
      <c r="AB70" s="44">
        <f t="shared" si="413"/>
        <v>0</v>
      </c>
      <c r="AC70" s="44"/>
      <c r="AD70" s="44">
        <f t="shared" si="414"/>
        <v>0</v>
      </c>
      <c r="AE70" s="44">
        <v>0</v>
      </c>
      <c r="AF70" s="44">
        <f t="shared" si="415"/>
        <v>0</v>
      </c>
      <c r="AG70" s="44">
        <v>0</v>
      </c>
      <c r="AH70" s="44">
        <f t="shared" si="416"/>
        <v>0</v>
      </c>
      <c r="AI70" s="44"/>
      <c r="AJ70" s="44">
        <f t="shared" si="417"/>
        <v>0</v>
      </c>
      <c r="AK70" s="44"/>
      <c r="AL70" s="44">
        <f t="shared" si="418"/>
        <v>0</v>
      </c>
      <c r="AM70" s="47">
        <v>0</v>
      </c>
      <c r="AN70" s="44">
        <f t="shared" si="419"/>
        <v>0</v>
      </c>
      <c r="AO70" s="48">
        <v>0</v>
      </c>
      <c r="AP70" s="44">
        <f t="shared" si="420"/>
        <v>0</v>
      </c>
      <c r="AQ70" s="44"/>
      <c r="AR70" s="44">
        <f t="shared" si="421"/>
        <v>0</v>
      </c>
      <c r="AS70" s="44"/>
      <c r="AT70" s="44">
        <f t="shared" si="422"/>
        <v>0</v>
      </c>
      <c r="AU70" s="44"/>
      <c r="AV70" s="44">
        <f t="shared" si="423"/>
        <v>0</v>
      </c>
      <c r="AW70" s="44"/>
      <c r="AX70" s="44">
        <f t="shared" si="424"/>
        <v>0</v>
      </c>
      <c r="AY70" s="44"/>
      <c r="AZ70" s="44">
        <f t="shared" si="425"/>
        <v>0</v>
      </c>
      <c r="BA70" s="44"/>
      <c r="BB70" s="44">
        <f t="shared" si="426"/>
        <v>0</v>
      </c>
      <c r="BC70" s="44"/>
      <c r="BD70" s="44">
        <f t="shared" si="427"/>
        <v>0</v>
      </c>
      <c r="BE70" s="44"/>
      <c r="BF70" s="44">
        <f t="shared" si="428"/>
        <v>0</v>
      </c>
      <c r="BG70" s="44"/>
      <c r="BH70" s="44">
        <f t="shared" si="429"/>
        <v>0</v>
      </c>
      <c r="BI70" s="44"/>
      <c r="BJ70" s="44">
        <f t="shared" si="430"/>
        <v>0</v>
      </c>
      <c r="BK70" s="44">
        <v>0</v>
      </c>
      <c r="BL70" s="44">
        <f t="shared" si="431"/>
        <v>0</v>
      </c>
      <c r="BM70" s="44"/>
      <c r="BN70" s="44">
        <f t="shared" si="432"/>
        <v>0</v>
      </c>
      <c r="BO70" s="54"/>
      <c r="BP70" s="44">
        <f t="shared" si="433"/>
        <v>0</v>
      </c>
      <c r="BQ70" s="44"/>
      <c r="BR70" s="44">
        <f t="shared" si="434"/>
        <v>0</v>
      </c>
      <c r="BS70" s="44"/>
      <c r="BT70" s="44">
        <f t="shared" si="435"/>
        <v>0</v>
      </c>
      <c r="BU70" s="44"/>
      <c r="BV70" s="44">
        <f t="shared" si="436"/>
        <v>0</v>
      </c>
      <c r="BW70" s="44"/>
      <c r="BX70" s="44">
        <f t="shared" si="437"/>
        <v>0</v>
      </c>
      <c r="BY70" s="44"/>
      <c r="BZ70" s="44">
        <f t="shared" si="438"/>
        <v>0</v>
      </c>
      <c r="CA70" s="44"/>
      <c r="CB70" s="44">
        <f t="shared" si="439"/>
        <v>0</v>
      </c>
      <c r="CC70" s="44"/>
      <c r="CD70" s="44">
        <f t="shared" si="440"/>
        <v>0</v>
      </c>
      <c r="CE70" s="44"/>
      <c r="CF70" s="44">
        <f t="shared" si="441"/>
        <v>0</v>
      </c>
      <c r="CG70" s="44"/>
      <c r="CH70" s="44">
        <f t="shared" si="442"/>
        <v>0</v>
      </c>
      <c r="CI70" s="44"/>
      <c r="CJ70" s="44">
        <f t="shared" si="443"/>
        <v>0</v>
      </c>
      <c r="CK70" s="44"/>
      <c r="CL70" s="44">
        <f t="shared" si="444"/>
        <v>0</v>
      </c>
      <c r="CM70" s="44"/>
      <c r="CN70" s="44">
        <f t="shared" si="445"/>
        <v>0</v>
      </c>
      <c r="CO70" s="44"/>
      <c r="CP70" s="44">
        <f t="shared" si="446"/>
        <v>0</v>
      </c>
      <c r="CQ70" s="49"/>
      <c r="CR70" s="44">
        <f t="shared" si="447"/>
        <v>0</v>
      </c>
      <c r="CS70" s="44"/>
      <c r="CT70" s="44">
        <f t="shared" si="448"/>
        <v>0</v>
      </c>
      <c r="CU70" s="44"/>
      <c r="CV70" s="44">
        <f t="shared" si="449"/>
        <v>0</v>
      </c>
      <c r="CW70" s="44"/>
      <c r="CX70" s="44">
        <f t="shared" si="450"/>
        <v>0</v>
      </c>
      <c r="CY70" s="44"/>
      <c r="CZ70" s="44">
        <f t="shared" si="451"/>
        <v>0</v>
      </c>
      <c r="DA70" s="44"/>
      <c r="DB70" s="44">
        <f t="shared" si="452"/>
        <v>0</v>
      </c>
      <c r="DC70" s="44"/>
      <c r="DD70" s="44">
        <f t="shared" si="453"/>
        <v>0</v>
      </c>
      <c r="DE70" s="44"/>
      <c r="DF70" s="44">
        <f t="shared" si="454"/>
        <v>0</v>
      </c>
      <c r="DG70" s="44"/>
      <c r="DH70" s="44">
        <f t="shared" si="455"/>
        <v>0</v>
      </c>
      <c r="DI70" s="44"/>
      <c r="DJ70" s="44">
        <f t="shared" si="456"/>
        <v>0</v>
      </c>
      <c r="DK70" s="44"/>
      <c r="DL70" s="44">
        <f t="shared" si="457"/>
        <v>0</v>
      </c>
      <c r="DM70" s="44"/>
      <c r="DN70" s="44">
        <f t="shared" si="294"/>
        <v>0</v>
      </c>
      <c r="DO70" s="44"/>
      <c r="DP70" s="44">
        <f t="shared" si="54"/>
        <v>0</v>
      </c>
      <c r="DQ70" s="44">
        <f t="shared" si="458"/>
        <v>0</v>
      </c>
      <c r="DR70" s="44">
        <f t="shared" si="458"/>
        <v>0</v>
      </c>
    </row>
    <row r="71" spans="1:122" ht="15.75" customHeight="1" x14ac:dyDescent="0.25">
      <c r="A71" s="100">
        <v>11</v>
      </c>
      <c r="B71" s="114"/>
      <c r="C71" s="102" t="s">
        <v>202</v>
      </c>
      <c r="D71" s="109">
        <f t="shared" si="56"/>
        <v>19063</v>
      </c>
      <c r="E71" s="110">
        <v>18530</v>
      </c>
      <c r="F71" s="110">
        <v>18715</v>
      </c>
      <c r="G71" s="115">
        <v>1.48</v>
      </c>
      <c r="H71" s="111">
        <v>1</v>
      </c>
      <c r="I71" s="111">
        <v>1</v>
      </c>
      <c r="J71" s="112"/>
      <c r="K71" s="109">
        <v>1.4</v>
      </c>
      <c r="L71" s="109">
        <v>1.68</v>
      </c>
      <c r="M71" s="109">
        <v>2.23</v>
      </c>
      <c r="N71" s="109">
        <v>2.57</v>
      </c>
      <c r="O71" s="108">
        <f t="shared" ref="O71:BZ71" si="459">SUM(O72:O75)</f>
        <v>0</v>
      </c>
      <c r="P71" s="108">
        <f t="shared" si="459"/>
        <v>0</v>
      </c>
      <c r="Q71" s="108">
        <f t="shared" si="459"/>
        <v>0</v>
      </c>
      <c r="R71" s="108">
        <f t="shared" si="459"/>
        <v>0</v>
      </c>
      <c r="S71" s="108">
        <v>0</v>
      </c>
      <c r="T71" s="108">
        <f t="shared" ref="T71:AF71" si="460">SUM(T72:T75)</f>
        <v>0</v>
      </c>
      <c r="U71" s="108">
        <f t="shared" si="460"/>
        <v>0</v>
      </c>
      <c r="V71" s="108">
        <f t="shared" si="460"/>
        <v>0</v>
      </c>
      <c r="W71" s="108">
        <f t="shared" si="460"/>
        <v>0</v>
      </c>
      <c r="X71" s="108">
        <f t="shared" si="460"/>
        <v>0</v>
      </c>
      <c r="Y71" s="108">
        <f t="shared" si="460"/>
        <v>0</v>
      </c>
      <c r="Z71" s="108">
        <f t="shared" si="460"/>
        <v>0</v>
      </c>
      <c r="AA71" s="108">
        <f t="shared" si="460"/>
        <v>0</v>
      </c>
      <c r="AB71" s="108">
        <f t="shared" si="460"/>
        <v>0</v>
      </c>
      <c r="AC71" s="108">
        <f t="shared" si="460"/>
        <v>0</v>
      </c>
      <c r="AD71" s="108">
        <f t="shared" si="460"/>
        <v>0</v>
      </c>
      <c r="AE71" s="108">
        <f t="shared" si="460"/>
        <v>2</v>
      </c>
      <c r="AF71" s="108">
        <f t="shared" si="460"/>
        <v>90795.949999999983</v>
      </c>
      <c r="AG71" s="108">
        <f t="shared" si="459"/>
        <v>358</v>
      </c>
      <c r="AH71" s="108">
        <f t="shared" si="459"/>
        <v>15615176.739341665</v>
      </c>
      <c r="AI71" s="108">
        <f t="shared" si="459"/>
        <v>0</v>
      </c>
      <c r="AJ71" s="108">
        <f t="shared" si="459"/>
        <v>0</v>
      </c>
      <c r="AK71" s="108">
        <f t="shared" si="459"/>
        <v>0</v>
      </c>
      <c r="AL71" s="108">
        <f t="shared" si="459"/>
        <v>0</v>
      </c>
      <c r="AM71" s="108">
        <f t="shared" si="459"/>
        <v>0</v>
      </c>
      <c r="AN71" s="108">
        <f t="shared" si="459"/>
        <v>0</v>
      </c>
      <c r="AO71" s="108">
        <f t="shared" si="459"/>
        <v>11</v>
      </c>
      <c r="AP71" s="108">
        <f t="shared" si="459"/>
        <v>585049.78708399995</v>
      </c>
      <c r="AQ71" s="108">
        <f t="shared" si="459"/>
        <v>0</v>
      </c>
      <c r="AR71" s="108">
        <f t="shared" si="459"/>
        <v>0</v>
      </c>
      <c r="AS71" s="108">
        <f t="shared" si="459"/>
        <v>2</v>
      </c>
      <c r="AT71" s="108">
        <f t="shared" si="459"/>
        <v>97562.140088</v>
      </c>
      <c r="AU71" s="108">
        <f t="shared" si="459"/>
        <v>0</v>
      </c>
      <c r="AV71" s="108">
        <f t="shared" si="459"/>
        <v>0</v>
      </c>
      <c r="AW71" s="108">
        <f t="shared" si="459"/>
        <v>0</v>
      </c>
      <c r="AX71" s="108">
        <f t="shared" si="459"/>
        <v>0</v>
      </c>
      <c r="AY71" s="108">
        <f t="shared" si="459"/>
        <v>0</v>
      </c>
      <c r="AZ71" s="108">
        <f t="shared" si="459"/>
        <v>0</v>
      </c>
      <c r="BA71" s="108">
        <f t="shared" si="459"/>
        <v>1</v>
      </c>
      <c r="BB71" s="108">
        <f t="shared" si="459"/>
        <v>47449.173939999993</v>
      </c>
      <c r="BC71" s="108">
        <f t="shared" si="459"/>
        <v>0</v>
      </c>
      <c r="BD71" s="108">
        <f t="shared" si="459"/>
        <v>0</v>
      </c>
      <c r="BE71" s="108">
        <f t="shared" si="459"/>
        <v>0</v>
      </c>
      <c r="BF71" s="108">
        <f t="shared" si="459"/>
        <v>0</v>
      </c>
      <c r="BG71" s="108">
        <v>0</v>
      </c>
      <c r="BH71" s="108">
        <f t="shared" ref="BH71:BI71" si="461">SUM(BH72:BH75)</f>
        <v>0</v>
      </c>
      <c r="BI71" s="108">
        <f t="shared" si="461"/>
        <v>0</v>
      </c>
      <c r="BJ71" s="108">
        <f t="shared" si="459"/>
        <v>0</v>
      </c>
      <c r="BK71" s="108">
        <f t="shared" si="459"/>
        <v>0</v>
      </c>
      <c r="BL71" s="108">
        <f t="shared" si="459"/>
        <v>0</v>
      </c>
      <c r="BM71" s="108">
        <f t="shared" si="459"/>
        <v>0</v>
      </c>
      <c r="BN71" s="108">
        <f t="shared" si="459"/>
        <v>0</v>
      </c>
      <c r="BO71" s="108">
        <f t="shared" si="459"/>
        <v>0</v>
      </c>
      <c r="BP71" s="108">
        <f t="shared" si="459"/>
        <v>0</v>
      </c>
      <c r="BQ71" s="108">
        <f t="shared" si="459"/>
        <v>22</v>
      </c>
      <c r="BR71" s="108">
        <f t="shared" si="459"/>
        <v>1269734.7784799999</v>
      </c>
      <c r="BS71" s="108">
        <f t="shared" si="459"/>
        <v>0</v>
      </c>
      <c r="BT71" s="108">
        <f t="shared" si="459"/>
        <v>0</v>
      </c>
      <c r="BU71" s="108">
        <f t="shared" si="459"/>
        <v>0</v>
      </c>
      <c r="BV71" s="108">
        <f t="shared" si="459"/>
        <v>0</v>
      </c>
      <c r="BW71" s="108">
        <f t="shared" si="459"/>
        <v>0</v>
      </c>
      <c r="BX71" s="108">
        <f t="shared" si="459"/>
        <v>0</v>
      </c>
      <c r="BY71" s="108">
        <f t="shared" si="459"/>
        <v>0</v>
      </c>
      <c r="BZ71" s="108">
        <f t="shared" si="459"/>
        <v>0</v>
      </c>
      <c r="CA71" s="108">
        <f t="shared" ref="CA71:DR71" si="462">SUM(CA72:CA75)</f>
        <v>0</v>
      </c>
      <c r="CB71" s="108">
        <f t="shared" si="462"/>
        <v>0</v>
      </c>
      <c r="CC71" s="108">
        <f t="shared" si="462"/>
        <v>0</v>
      </c>
      <c r="CD71" s="108">
        <f t="shared" si="462"/>
        <v>0</v>
      </c>
      <c r="CE71" s="108">
        <f t="shared" si="462"/>
        <v>0</v>
      </c>
      <c r="CF71" s="108">
        <f t="shared" si="462"/>
        <v>0</v>
      </c>
      <c r="CG71" s="108">
        <f t="shared" si="462"/>
        <v>0</v>
      </c>
      <c r="CH71" s="108">
        <f t="shared" si="462"/>
        <v>0</v>
      </c>
      <c r="CI71" s="108">
        <f t="shared" si="462"/>
        <v>0</v>
      </c>
      <c r="CJ71" s="108">
        <f t="shared" si="462"/>
        <v>0</v>
      </c>
      <c r="CK71" s="108">
        <f t="shared" si="462"/>
        <v>1</v>
      </c>
      <c r="CL71" s="108">
        <f t="shared" si="462"/>
        <v>36136.788099999991</v>
      </c>
      <c r="CM71" s="108">
        <f t="shared" si="462"/>
        <v>1</v>
      </c>
      <c r="CN71" s="108">
        <f t="shared" si="462"/>
        <v>48357.928633000003</v>
      </c>
      <c r="CO71" s="108">
        <f t="shared" si="462"/>
        <v>1</v>
      </c>
      <c r="CP71" s="108">
        <f t="shared" si="462"/>
        <v>55593.01752899999</v>
      </c>
      <c r="CQ71" s="113">
        <f t="shared" si="462"/>
        <v>2</v>
      </c>
      <c r="CR71" s="108">
        <f t="shared" si="462"/>
        <v>89811.669266666635</v>
      </c>
      <c r="CS71" s="108">
        <f t="shared" si="462"/>
        <v>13</v>
      </c>
      <c r="CT71" s="108">
        <f t="shared" si="462"/>
        <v>706363.74499600008</v>
      </c>
      <c r="CU71" s="108">
        <f t="shared" si="462"/>
        <v>0</v>
      </c>
      <c r="CV71" s="108">
        <f t="shared" si="462"/>
        <v>0</v>
      </c>
      <c r="CW71" s="108">
        <f t="shared" si="462"/>
        <v>0</v>
      </c>
      <c r="CX71" s="108">
        <f t="shared" si="462"/>
        <v>0</v>
      </c>
      <c r="CY71" s="108">
        <f t="shared" si="462"/>
        <v>0</v>
      </c>
      <c r="CZ71" s="108">
        <f t="shared" si="462"/>
        <v>0</v>
      </c>
      <c r="DA71" s="108">
        <f t="shared" si="462"/>
        <v>12</v>
      </c>
      <c r="DB71" s="108">
        <f t="shared" si="462"/>
        <v>653237.0477639999</v>
      </c>
      <c r="DC71" s="108">
        <f t="shared" si="462"/>
        <v>2</v>
      </c>
      <c r="DD71" s="108">
        <f t="shared" si="462"/>
        <v>89811.669266666635</v>
      </c>
      <c r="DE71" s="108">
        <f t="shared" si="462"/>
        <v>0</v>
      </c>
      <c r="DF71" s="108">
        <f t="shared" si="462"/>
        <v>0</v>
      </c>
      <c r="DG71" s="108">
        <f t="shared" si="462"/>
        <v>0</v>
      </c>
      <c r="DH71" s="108">
        <f t="shared" si="462"/>
        <v>0</v>
      </c>
      <c r="DI71" s="108">
        <f t="shared" si="462"/>
        <v>5</v>
      </c>
      <c r="DJ71" s="108">
        <f t="shared" si="462"/>
        <v>287139.79811999993</v>
      </c>
      <c r="DK71" s="108">
        <f t="shared" si="462"/>
        <v>0</v>
      </c>
      <c r="DL71" s="108">
        <f t="shared" si="462"/>
        <v>0</v>
      </c>
      <c r="DM71" s="108">
        <f t="shared" si="462"/>
        <v>0</v>
      </c>
      <c r="DN71" s="108">
        <f t="shared" si="462"/>
        <v>0</v>
      </c>
      <c r="DO71" s="108">
        <f t="shared" si="462"/>
        <v>0</v>
      </c>
      <c r="DP71" s="108">
        <f t="shared" si="462"/>
        <v>0</v>
      </c>
      <c r="DQ71" s="108">
        <f t="shared" si="462"/>
        <v>433</v>
      </c>
      <c r="DR71" s="108">
        <f t="shared" si="462"/>
        <v>19672220.232609</v>
      </c>
    </row>
    <row r="72" spans="1:122" ht="15.75" customHeight="1" x14ac:dyDescent="0.25">
      <c r="A72" s="51"/>
      <c r="B72" s="52">
        <v>51</v>
      </c>
      <c r="C72" s="38" t="s">
        <v>203</v>
      </c>
      <c r="D72" s="39">
        <f t="shared" si="56"/>
        <v>19063</v>
      </c>
      <c r="E72" s="40">
        <v>18530</v>
      </c>
      <c r="F72" s="40">
        <v>18715</v>
      </c>
      <c r="G72" s="53">
        <v>1.51</v>
      </c>
      <c r="H72" s="42">
        <v>1</v>
      </c>
      <c r="I72" s="67">
        <v>1</v>
      </c>
      <c r="J72" s="67"/>
      <c r="K72" s="39">
        <v>1.4</v>
      </c>
      <c r="L72" s="39">
        <v>1.68</v>
      </c>
      <c r="M72" s="39">
        <v>2.23</v>
      </c>
      <c r="N72" s="39">
        <v>2.57</v>
      </c>
      <c r="O72" s="44"/>
      <c r="P72" s="44">
        <f t="shared" ref="P72:P75" si="463">(O72/12*5*$D72*$G72*$H72*$K72*P$8)+(O72/12*4*$E72*$G72*$I72*$K72*P$9)+(O72/12*3*$F72*$G72*$I72*$K72*P$9)</f>
        <v>0</v>
      </c>
      <c r="Q72" s="44">
        <v>0</v>
      </c>
      <c r="R72" s="44">
        <f t="shared" ref="R72:R75" si="464">(Q72/12*5*$D72*$G72*$H72*$K72*R$8)+(Q72/12*4*$E72*$G72*$I72*$K72*R$9)+(Q72/12*3*$F72*$G72*$I72*$K72*R$9)</f>
        <v>0</v>
      </c>
      <c r="S72" s="44">
        <v>0</v>
      </c>
      <c r="T72" s="44">
        <f t="shared" ref="T72:T75" si="465">(S72/12*5*$D72*$G72*$H72*$K72*T$8)+(S72/12*4*$E72*$G72*$I72*$K72*T$9)+(S72/12*3*$F72*$G72*$I72*$K72*T$9)</f>
        <v>0</v>
      </c>
      <c r="U72" s="44"/>
      <c r="V72" s="44">
        <f t="shared" ref="V72:V75" si="466">(U72/12*5*$D72*$G72*$H72*$K72*V$8)+(U72/12*4*$E72*$G72*$I72*$K72*V$9)+(U72/12*3*$F72*$G72*$I72*$K72*V$9)</f>
        <v>0</v>
      </c>
      <c r="W72" s="44">
        <v>0</v>
      </c>
      <c r="X72" s="44">
        <f t="shared" ref="X72:X75" si="467">(W72/12*5*$D72*$G72*$H72*$K72*X$8)+(W72/12*4*$E72*$G72*$I72*$K72*X$9)+(W72/12*3*$F72*$G72*$I72*$K72*X$9)</f>
        <v>0</v>
      </c>
      <c r="Y72" s="44">
        <v>0</v>
      </c>
      <c r="Z72" s="44">
        <f t="shared" ref="Z72:Z75" si="468">(Y72/12*5*$D72*$G72*$H72*$K72*Z$8)+(Y72/12*4*$E72*$G72*$I72*$K72*Z$9)+(Y72/12*3*$F72*$G72*$I72*$K72*Z$9)</f>
        <v>0</v>
      </c>
      <c r="AA72" s="44">
        <v>0</v>
      </c>
      <c r="AB72" s="44">
        <f t="shared" ref="AB72:AB75" si="469">(AA72/12*5*$D72*$G72*$H72*$K72*AB$8)+(AA72/12*4*$E72*$G72*$I72*$K72*AB$9)+(AA72/12*3*$F72*$G72*$I72*$K72*AB$9)</f>
        <v>0</v>
      </c>
      <c r="AC72" s="44">
        <v>0</v>
      </c>
      <c r="AD72" s="44">
        <f t="shared" ref="AD72:AD75" si="470">(AC72/12*5*$D72*$G72*$H72*$K72*AD$8)+(AC72/12*4*$E72*$G72*$I72*$K72*AD$9)+(AC72/12*3*$F72*$G72*$I72*$K72*AD$9)</f>
        <v>0</v>
      </c>
      <c r="AE72" s="44">
        <v>0</v>
      </c>
      <c r="AF72" s="44">
        <f t="shared" ref="AF72:AF75" si="471">(AE72/12*5*$D72*$G72*$H72*$K72*AF$8)+(AE72/12*4*$E72*$G72*$I72*$K72*AF$9)+(AE72/12*3*$F72*$G72*$I72*$K72*AF$9)</f>
        <v>0</v>
      </c>
      <c r="AG72" s="44">
        <v>231</v>
      </c>
      <c r="AH72" s="44">
        <f t="shared" ref="AH72:AH75" si="472">(AG72/12*5*$D72*$G72*$H72*$K72*AH$8)+(AG72/12*4*$E72*$G72*$I72*$K72*AH$9)+(AG72/12*3*$F72*$G72*$I72*$K72*AH$9)</f>
        <v>9748760.1769249998</v>
      </c>
      <c r="AI72" s="44"/>
      <c r="AJ72" s="44">
        <f t="shared" ref="AJ72:AJ75" si="473">(AI72/12*5*$D72*$G72*$H72*$K72*AJ$8)+(AI72/12*4*$E72*$G72*$I72*$K72*AJ$9)+(AI72/12*3*$F72*$G72*$I72*$K72*AJ$9)</f>
        <v>0</v>
      </c>
      <c r="AK72" s="44"/>
      <c r="AL72" s="44">
        <f t="shared" ref="AL72:AL75" si="474">(AK72/12*5*$D72*$G72*$H72*$K72*AL$8)+(AK72/12*4*$E72*$G72*$I72*$K72*AL$9)+(AK72/12*3*$F72*$G72*$I72*$K72*AL$9)</f>
        <v>0</v>
      </c>
      <c r="AM72" s="47">
        <v>0</v>
      </c>
      <c r="AN72" s="44">
        <f t="shared" ref="AN72:AN75" si="475">(AM72/12*5*$D72*$G72*$H72*$K72*AN$8)+(AM72/12*4*$E72*$G72*$I72*$K72*AN$9)+(AM72/12*3*$F72*$G72*$I72*$K72*AN$9)</f>
        <v>0</v>
      </c>
      <c r="AO72" s="48">
        <v>9</v>
      </c>
      <c r="AP72" s="44">
        <f t="shared" ref="AP72:AP75" si="476">(AO72/12*5*$D72*$G72*$H72*$L72*AP$8)+(AO72/12*4*$E72*$G72*$I72*$L72*AP$9)+(AO72/12*3*$F72*$G72*$I72*$L72*AP$9)</f>
        <v>439029.63039599999</v>
      </c>
      <c r="AQ72" s="44">
        <v>0</v>
      </c>
      <c r="AR72" s="44">
        <f t="shared" ref="AR72:AR75" si="477">(AQ72/12*5*$D72*$G72*$H72*$L72*AR$8)+(AQ72/12*4*$E72*$G72*$I72*$L72*AR$9)+(AQ72/12*3*$F72*$G72*$I72*$L72*AR$9)</f>
        <v>0</v>
      </c>
      <c r="AS72" s="44">
        <v>2</v>
      </c>
      <c r="AT72" s="44">
        <f t="shared" ref="AT72:AT75" si="478">(AS72/12*5*$D72*$G72*$H72*$L72*AT$8)+(AS72/12*4*$E72*$G72*$I72*$L72*AT$9)+(AS72/12*3*$F72*$G72*$I72*$L72*AT$10)</f>
        <v>97562.140088</v>
      </c>
      <c r="AU72" s="44">
        <v>0</v>
      </c>
      <c r="AV72" s="44">
        <f t="shared" ref="AV72:AV75" si="479">(AU72/12*5*$D72*$G72*$H72*$L72*AV$8)+(AU72/12*4*$E72*$G72*$I72*$L72*AV$9)+(AU72/12*3*$F72*$G72*$I72*$L72*AV$9)</f>
        <v>0</v>
      </c>
      <c r="AW72" s="44"/>
      <c r="AX72" s="44">
        <f t="shared" ref="AX72:AX75" si="480">(AW72/12*5*$D72*$G72*$H72*$K72*AX$8)+(AW72/12*4*$E72*$G72*$I72*$K72*AX$9)+(AW72/12*3*$F72*$G72*$I72*$K72*AX$9)</f>
        <v>0</v>
      </c>
      <c r="AY72" s="44"/>
      <c r="AZ72" s="44">
        <f t="shared" ref="AZ72:AZ75" si="481">(AY72/12*5*$D72*$G72*$H72*$K72*AZ$8)+(AY72/12*4*$E72*$G72*$I72*$K72*AZ$9)+(AY72/12*3*$F72*$G72*$I72*$K72*AZ$9)</f>
        <v>0</v>
      </c>
      <c r="BA72" s="44">
        <v>1</v>
      </c>
      <c r="BB72" s="44">
        <f t="shared" ref="BB72:BB75" si="482">(BA72/12*5*$D72*$G72*$H72*$L72*BB$8)+(BA72/12*4*$E72*$G72*$I72*$L72*BB$9)+(BA72/12*3*$F72*$G72*$I72*$L72*BB$9)</f>
        <v>47449.173939999993</v>
      </c>
      <c r="BC72" s="44">
        <v>0</v>
      </c>
      <c r="BD72" s="44">
        <f t="shared" ref="BD72:BD75" si="483">(BC72/12*5*$D72*$G72*$H72*$K72*BD$8)+(BC72/12*4*$E72*$G72*$I72*$K72*BD$9)+(BC72/12*3*$F72*$G72*$I72*$K72*BD$9)</f>
        <v>0</v>
      </c>
      <c r="BE72" s="44">
        <v>0</v>
      </c>
      <c r="BF72" s="44">
        <f t="shared" ref="BF72:BF75" si="484">(BE72/12*5*$D72*$G72*$H72*$K72*BF$8)+(BE72/12*4*$E72*$G72*$I72*$K72*BF$9)+(BE72/12*3*$F72*$G72*$I72*$K72*BF$9)</f>
        <v>0</v>
      </c>
      <c r="BG72" s="44">
        <v>0</v>
      </c>
      <c r="BH72" s="44">
        <f t="shared" ref="BH72:BH75" si="485">(BG72/12*5*$D72*$G72*$H72*$K72*BH$8)+(BG72/12*4*$E72*$G72*$I72*$K72*BH$9)+(BG72/12*3*$F72*$G72*$I72*$K72*BH$9)</f>
        <v>0</v>
      </c>
      <c r="BI72" s="44">
        <v>0</v>
      </c>
      <c r="BJ72" s="44">
        <f t="shared" ref="BJ72:BJ75" si="486">(BI72/12*5*$D72*$G72*$H72*$L72*BJ$8)+(BI72/12*4*$E72*$G72*$I72*$L72*BJ$9)+(BI72/12*3*$F72*$G72*$I72*$L72*BJ$9)</f>
        <v>0</v>
      </c>
      <c r="BK72" s="44"/>
      <c r="BL72" s="44">
        <f t="shared" ref="BL72:BL75" si="487">(BK72/12*5*$D72*$G72*$H72*$K72*BL$8)+(BK72/12*4*$E72*$G72*$I72*$K72*BL$9)+(BK72/12*3*$F72*$G72*$I72*$K72*BL$9)</f>
        <v>0</v>
      </c>
      <c r="BM72" s="44">
        <v>0</v>
      </c>
      <c r="BN72" s="44">
        <f t="shared" ref="BN72:BN75" si="488">(BM72/12*5*$D72*$G72*$H72*$K72*BN$8)+(BM72/12*4*$E72*$G72*$I72*$K72*BN$9)+(BM72/12*3*$F72*$G72*$I72*$K72*BN$9)</f>
        <v>0</v>
      </c>
      <c r="BO72" s="54">
        <v>0</v>
      </c>
      <c r="BP72" s="44">
        <f t="shared" ref="BP72:BP75" si="489">(BO72/12*5*$D72*$G72*$H72*$L72*BP$8)+(BO72/12*4*$E72*$G72*$I72*$L72*BP$9)+(BO72/12*3*$F72*$G72*$I72*$L72*BP$9)</f>
        <v>0</v>
      </c>
      <c r="BQ72" s="44">
        <v>18</v>
      </c>
      <c r="BR72" s="44">
        <f t="shared" ref="BR72:BR75" si="490">(BQ72/12*5*$D72*$G72*$H72*$L72*BR$8)+(BQ72/12*4*$E72*$G72*$I72*$L72*BR$9)+(BQ72/12*3*$F72*$G72*$I72*$L72*BR$9)</f>
        <v>969966.02807999996</v>
      </c>
      <c r="BS72" s="44">
        <v>0</v>
      </c>
      <c r="BT72" s="44">
        <f t="shared" ref="BT72:BT75" si="491">(BS72/12*5*$D72*$G72*$H72*$K72*BT$8)+(BS72/12*4*$E72*$G72*$I72*$K72*BT$9)+(BS72/12*3*$F72*$G72*$I72*$K72*BT$9)</f>
        <v>0</v>
      </c>
      <c r="BU72" s="44">
        <v>0</v>
      </c>
      <c r="BV72" s="44">
        <f t="shared" ref="BV72:BV75" si="492">(BU72/12*5*$D72*$G72*$H72*$K72*BV$8)+(BU72/12*4*$E72*$G72*$I72*$K72*BV$9)+(BU72/12*3*$F72*$G72*$I72*$K72*BV$9)</f>
        <v>0</v>
      </c>
      <c r="BW72" s="44">
        <v>0</v>
      </c>
      <c r="BX72" s="44">
        <f t="shared" ref="BX72:BX75" si="493">(BW72/12*5*$D72*$G72*$H72*$L72*BX$8)+(BW72/12*4*$E72*$G72*$I72*$L72*BX$9)+(BW72/12*3*$F72*$G72*$I72*$L72*BX$9)</f>
        <v>0</v>
      </c>
      <c r="BY72" s="44"/>
      <c r="BZ72" s="44">
        <f t="shared" ref="BZ72:BZ75" si="494">(BY72/12*5*$D72*$G72*$H72*$L72*BZ$8)+(BY72/12*4*$E72*$G72*$I72*$L72*BZ$9)+(BY72/12*3*$F72*$G72*$I72*$L72*BZ$9)</f>
        <v>0</v>
      </c>
      <c r="CA72" s="44">
        <v>0</v>
      </c>
      <c r="CB72" s="44">
        <f t="shared" ref="CB72:CB75" si="495">(CA72/12*5*$D72*$G72*$H72*$K72*CB$8)+(CA72/12*4*$E72*$G72*$I72*$K72*CB$9)+(CA72/12*3*$F72*$G72*$I72*$K72*CB$9)</f>
        <v>0</v>
      </c>
      <c r="CC72" s="44">
        <v>0</v>
      </c>
      <c r="CD72" s="44">
        <f t="shared" ref="CD72:CD75" si="496">(CC72/12*5*$D72*$G72*$H72*$L72*CD$8)+(CC72/12*4*$E72*$G72*$I72*$L72*CD$9)+(CC72/12*3*$F72*$G72*$I72*$L72*CD$9)</f>
        <v>0</v>
      </c>
      <c r="CE72" s="44">
        <v>0</v>
      </c>
      <c r="CF72" s="44">
        <f t="shared" ref="CF72:CF75" si="497">(CE72/12*5*$D72*$G72*$H72*$K72*CF$8)+(CE72/12*4*$E72*$G72*$I72*$K72*CF$9)+(CE72/12*3*$F72*$G72*$I72*$K72*CF$9)</f>
        <v>0</v>
      </c>
      <c r="CG72" s="44"/>
      <c r="CH72" s="44">
        <f t="shared" ref="CH72:CH75" si="498">(CG72/12*5*$D72*$G72*$H72*$K72*CH$8)+(CG72/12*4*$E72*$G72*$I72*$K72*CH$9)+(CG72/12*3*$F72*$G72*$I72*$K72*CH$9)</f>
        <v>0</v>
      </c>
      <c r="CI72" s="44"/>
      <c r="CJ72" s="44">
        <f t="shared" ref="CJ72:CJ75" si="499">(CI72/12*5*$D72*$G72*$H72*$K72*CJ$8)+(CI72/12*4*$E72*$G72*$I72*$K72*CJ$9)+(CI72/12*3*$F72*$G72*$I72*$K72*CJ$9)</f>
        <v>0</v>
      </c>
      <c r="CK72" s="44"/>
      <c r="CL72" s="44">
        <f t="shared" ref="CL72:CL75" si="500">(CK72/12*5*$D72*$G72*$H72*$K72*CL$8)+(CK72/12*4*$E72*$G72*$I72*$K72*CL$9)+(CK72/12*3*$F72*$G72*$I72*$K72*CL$9)</f>
        <v>0</v>
      </c>
      <c r="CM72" s="44">
        <v>1</v>
      </c>
      <c r="CN72" s="44">
        <f t="shared" ref="CN72:CN75" si="501">(CM72/12*5*$D72*$G72*$H72*$L72*CN$8)+(CM72/12*4*$E72*$G72*$I72*$L72*CN$9)+(CM72/12*3*$F72*$G72*$I72*$L72*CN$9)</f>
        <v>48357.928633000003</v>
      </c>
      <c r="CO72" s="44">
        <v>1</v>
      </c>
      <c r="CP72" s="44">
        <f t="shared" ref="CP72:CP75" si="502">(CO72/12*5*$D72*$G72*$H72*$L72*CP$8)+(CO72/12*4*$E72*$G72*$I72*$L72*CP$9)+(CO72/12*3*$F72*$G72*$I72*$L72*CP$9)</f>
        <v>55593.01752899999</v>
      </c>
      <c r="CQ72" s="49">
        <v>2</v>
      </c>
      <c r="CR72" s="44">
        <f t="shared" ref="CR72:CR75" si="503">(CQ72/12*5*$D72*$G72*$H72*$K72*CR$8)+(CQ72/12*4*$E72*$G72*$I72*$K72*CR$9)+(CQ72/12*3*$F72*$G72*$I72*$K72*CR$9)</f>
        <v>89811.669266666635</v>
      </c>
      <c r="CS72" s="44">
        <v>13</v>
      </c>
      <c r="CT72" s="44">
        <f t="shared" ref="CT72:CT75" si="504">(CS72/12*5*$D72*$G72*$H72*$L72*CT$8)+(CS72/12*4*$E72*$G72*$I72*$L72*CT$9)+(CS72/12*3*$F72*$G72*$I72*$L72*CT$9)</f>
        <v>706363.74499600008</v>
      </c>
      <c r="CU72" s="44"/>
      <c r="CV72" s="44">
        <f t="shared" ref="CV72:CV75" si="505">(CU72/12*5*$D72*$G72*$H72*$L72*CV$8)+(CU72/12*4*$E72*$G72*$I72*$L72*CV$9)+(CU72/12*3*$F72*$G72*$I72*$L72*CV$9)</f>
        <v>0</v>
      </c>
      <c r="CW72" s="44"/>
      <c r="CX72" s="44">
        <f t="shared" ref="CX72:CX75" si="506">(CW72/12*5*$D72*$G72*$H72*$L72*CX$8)+(CW72/12*4*$E72*$G72*$I72*$L72*CX$9)+(CW72/12*3*$F72*$G72*$I72*$L72*CX$9)</f>
        <v>0</v>
      </c>
      <c r="CY72" s="44"/>
      <c r="CZ72" s="44">
        <f t="shared" ref="CZ72:CZ75" si="507">(CY72/12*5*$D72*$G72*$H72*$L72*CZ$8)+(CY72/12*4*$E72*$G72*$I72*$L72*CZ$9)+(CY72/12*3*$F72*$G72*$I72*$L72*CZ$9)</f>
        <v>0</v>
      </c>
      <c r="DA72" s="44">
        <v>12</v>
      </c>
      <c r="DB72" s="44">
        <f t="shared" ref="DB72:DB75" si="508">(DA72/12*5*$D72*$G72*$H72*$L72*DB$8)+(DA72/12*4*$E72*$G72*$I72*$L72*DB$9)+(DA72/12*3*$F72*$G72*$I72*$L72*DB$9)</f>
        <v>653237.0477639999</v>
      </c>
      <c r="DC72" s="44">
        <v>2</v>
      </c>
      <c r="DD72" s="44">
        <f t="shared" ref="DD72:DD75" si="509">(DC72/12*5*$D72*$G72*$H72*$K72*DD$8)+(DC72/12*4*$E72*$G72*$I72*$K72*DD$9)+(DC72/12*3*$F72*$G72*$I72*$K72*DD$9)</f>
        <v>89811.669266666635</v>
      </c>
      <c r="DE72" s="44"/>
      <c r="DF72" s="44">
        <f t="shared" ref="DF72:DF75" si="510">(DE72/12*5*$D72*$G72*$H72*$K72*DF$8)+(DE72/12*4*$E72*$G72*$I72*$K72*DF$9)+(DE72/12*3*$F72*$G72*$I72*$K72*DF$9)</f>
        <v>0</v>
      </c>
      <c r="DG72" s="44"/>
      <c r="DH72" s="44">
        <f t="shared" ref="DH72:DH75" si="511">(DG72/12*5*$D72*$G72*$H72*$L72*DH$8)+(DG72/12*4*$E72*$G72*$I72*$L72*DH$9)+(DG72/12*3*$F72*$G72*$I72*$L72*DH$9)</f>
        <v>0</v>
      </c>
      <c r="DI72" s="44">
        <v>4</v>
      </c>
      <c r="DJ72" s="44">
        <f t="shared" ref="DJ72:DJ75" si="512">(DI72/12*5*$D72*$G72*$H72*$L72*DJ$8)+(DI72/12*4*$E72*$G72*$I72*$L72*DJ$9)+(DI72/12*3*$F72*$G72*$I72*$L72*DJ$9)</f>
        <v>233736.43943999996</v>
      </c>
      <c r="DK72" s="44"/>
      <c r="DL72" s="44">
        <f t="shared" ref="DL72:DL75" si="513">(DK72/12*5*$D72*$G72*$H72*$M72*DL$8)+(DK72/12*4*$E72*$G72*$I72*$M72*DL$9)+(DK72/12*3*$F72*$G72*$I72*$M72*DL$9)</f>
        <v>0</v>
      </c>
      <c r="DM72" s="44"/>
      <c r="DN72" s="44">
        <f t="shared" si="294"/>
        <v>0</v>
      </c>
      <c r="DO72" s="44"/>
      <c r="DP72" s="44">
        <f t="shared" si="54"/>
        <v>0</v>
      </c>
      <c r="DQ72" s="44">
        <f t="shared" ref="DQ72:DR75" si="514">SUM(O72,Q72,S72,U72,W72,Y72,AA72,AC72,AE72,AG72,AI72,AK72,AM72,AO72,AQ72,AS72,AU72,AW72,AY72,BA72,BC72,BE72,BG72,BI72,BK72,BM72,BO72,BQ72,BS72,BU72,BW72,BY72,CA72,CC72,CE72,CG72,CI72,CK72,CM72,CO72,CQ72,CS72,CU72,CW72,CY72,DA72,DC72,DE72,DG72,DI72,DK72,DM72,DO72)</f>
        <v>296</v>
      </c>
      <c r="DR72" s="44">
        <f t="shared" si="514"/>
        <v>13179678.666324332</v>
      </c>
    </row>
    <row r="73" spans="1:122" ht="22.5" customHeight="1" x14ac:dyDescent="0.25">
      <c r="A73" s="51"/>
      <c r="B73" s="52">
        <v>52</v>
      </c>
      <c r="C73" s="38" t="s">
        <v>204</v>
      </c>
      <c r="D73" s="39">
        <f t="shared" si="56"/>
        <v>19063</v>
      </c>
      <c r="E73" s="40">
        <v>18530</v>
      </c>
      <c r="F73" s="40">
        <v>18715</v>
      </c>
      <c r="G73" s="53">
        <v>2.2599999999999998</v>
      </c>
      <c r="H73" s="42">
        <v>1</v>
      </c>
      <c r="I73" s="67">
        <v>1</v>
      </c>
      <c r="J73" s="67"/>
      <c r="K73" s="39">
        <v>1.4</v>
      </c>
      <c r="L73" s="39">
        <v>1.68</v>
      </c>
      <c r="M73" s="39">
        <v>2.23</v>
      </c>
      <c r="N73" s="39">
        <v>2.57</v>
      </c>
      <c r="O73" s="44"/>
      <c r="P73" s="44">
        <f t="shared" si="463"/>
        <v>0</v>
      </c>
      <c r="Q73" s="44">
        <v>0</v>
      </c>
      <c r="R73" s="44">
        <f t="shared" si="464"/>
        <v>0</v>
      </c>
      <c r="S73" s="44"/>
      <c r="T73" s="44">
        <f t="shared" si="465"/>
        <v>0</v>
      </c>
      <c r="U73" s="44"/>
      <c r="V73" s="44">
        <f t="shared" si="466"/>
        <v>0</v>
      </c>
      <c r="W73" s="44"/>
      <c r="X73" s="44">
        <f t="shared" si="467"/>
        <v>0</v>
      </c>
      <c r="Y73" s="44">
        <v>0</v>
      </c>
      <c r="Z73" s="44">
        <f t="shared" si="468"/>
        <v>0</v>
      </c>
      <c r="AA73" s="44"/>
      <c r="AB73" s="44">
        <f t="shared" si="469"/>
        <v>0</v>
      </c>
      <c r="AC73" s="44"/>
      <c r="AD73" s="44">
        <f t="shared" si="470"/>
        <v>0</v>
      </c>
      <c r="AE73" s="44">
        <v>0</v>
      </c>
      <c r="AF73" s="44">
        <f t="shared" si="471"/>
        <v>0</v>
      </c>
      <c r="AG73" s="44">
        <v>23</v>
      </c>
      <c r="AH73" s="44">
        <f t="shared" si="472"/>
        <v>1452769.5708166666</v>
      </c>
      <c r="AI73" s="44"/>
      <c r="AJ73" s="44">
        <f t="shared" si="473"/>
        <v>0</v>
      </c>
      <c r="AK73" s="44"/>
      <c r="AL73" s="44">
        <f t="shared" si="474"/>
        <v>0</v>
      </c>
      <c r="AM73" s="47">
        <v>0</v>
      </c>
      <c r="AN73" s="44">
        <f t="shared" si="475"/>
        <v>0</v>
      </c>
      <c r="AO73" s="48">
        <v>2</v>
      </c>
      <c r="AP73" s="44">
        <f t="shared" si="476"/>
        <v>146020.15668799999</v>
      </c>
      <c r="AQ73" s="44"/>
      <c r="AR73" s="44">
        <f t="shared" si="477"/>
        <v>0</v>
      </c>
      <c r="AS73" s="44"/>
      <c r="AT73" s="44">
        <f t="shared" si="478"/>
        <v>0</v>
      </c>
      <c r="AU73" s="44"/>
      <c r="AV73" s="44">
        <f t="shared" si="479"/>
        <v>0</v>
      </c>
      <c r="AW73" s="44"/>
      <c r="AX73" s="44">
        <f t="shared" si="480"/>
        <v>0</v>
      </c>
      <c r="AY73" s="44"/>
      <c r="AZ73" s="44">
        <f t="shared" si="481"/>
        <v>0</v>
      </c>
      <c r="BA73" s="44"/>
      <c r="BB73" s="44">
        <f t="shared" si="482"/>
        <v>0</v>
      </c>
      <c r="BC73" s="44"/>
      <c r="BD73" s="44">
        <f t="shared" si="483"/>
        <v>0</v>
      </c>
      <c r="BE73" s="44"/>
      <c r="BF73" s="44">
        <f t="shared" si="484"/>
        <v>0</v>
      </c>
      <c r="BG73" s="44"/>
      <c r="BH73" s="44">
        <f t="shared" si="485"/>
        <v>0</v>
      </c>
      <c r="BI73" s="44"/>
      <c r="BJ73" s="44">
        <f t="shared" si="486"/>
        <v>0</v>
      </c>
      <c r="BK73" s="44">
        <v>0</v>
      </c>
      <c r="BL73" s="44">
        <f t="shared" si="487"/>
        <v>0</v>
      </c>
      <c r="BM73" s="44"/>
      <c r="BN73" s="44">
        <f t="shared" si="488"/>
        <v>0</v>
      </c>
      <c r="BO73" s="54"/>
      <c r="BP73" s="44">
        <f t="shared" si="489"/>
        <v>0</v>
      </c>
      <c r="BQ73" s="44">
        <v>0</v>
      </c>
      <c r="BR73" s="44">
        <f t="shared" si="490"/>
        <v>0</v>
      </c>
      <c r="BS73" s="44"/>
      <c r="BT73" s="44">
        <f t="shared" si="491"/>
        <v>0</v>
      </c>
      <c r="BU73" s="44"/>
      <c r="BV73" s="44">
        <f t="shared" si="492"/>
        <v>0</v>
      </c>
      <c r="BW73" s="44"/>
      <c r="BX73" s="44">
        <f t="shared" si="493"/>
        <v>0</v>
      </c>
      <c r="BY73" s="44"/>
      <c r="BZ73" s="44">
        <f t="shared" si="494"/>
        <v>0</v>
      </c>
      <c r="CA73" s="44"/>
      <c r="CB73" s="44">
        <f t="shared" si="495"/>
        <v>0</v>
      </c>
      <c r="CC73" s="44"/>
      <c r="CD73" s="44">
        <f t="shared" si="496"/>
        <v>0</v>
      </c>
      <c r="CE73" s="44"/>
      <c r="CF73" s="44">
        <f t="shared" si="497"/>
        <v>0</v>
      </c>
      <c r="CG73" s="44"/>
      <c r="CH73" s="44">
        <f t="shared" si="498"/>
        <v>0</v>
      </c>
      <c r="CI73" s="44"/>
      <c r="CJ73" s="44">
        <f t="shared" si="499"/>
        <v>0</v>
      </c>
      <c r="CK73" s="44"/>
      <c r="CL73" s="44">
        <f t="shared" si="500"/>
        <v>0</v>
      </c>
      <c r="CM73" s="44"/>
      <c r="CN73" s="44">
        <f t="shared" si="501"/>
        <v>0</v>
      </c>
      <c r="CO73" s="44"/>
      <c r="CP73" s="44">
        <f t="shared" si="502"/>
        <v>0</v>
      </c>
      <c r="CQ73" s="49"/>
      <c r="CR73" s="44">
        <f t="shared" si="503"/>
        <v>0</v>
      </c>
      <c r="CS73" s="44"/>
      <c r="CT73" s="44">
        <f t="shared" si="504"/>
        <v>0</v>
      </c>
      <c r="CU73" s="44"/>
      <c r="CV73" s="44">
        <f t="shared" si="505"/>
        <v>0</v>
      </c>
      <c r="CW73" s="44"/>
      <c r="CX73" s="44">
        <f t="shared" si="506"/>
        <v>0</v>
      </c>
      <c r="CY73" s="44"/>
      <c r="CZ73" s="44">
        <f t="shared" si="507"/>
        <v>0</v>
      </c>
      <c r="DA73" s="44"/>
      <c r="DB73" s="44">
        <f t="shared" si="508"/>
        <v>0</v>
      </c>
      <c r="DC73" s="44"/>
      <c r="DD73" s="44">
        <f t="shared" si="509"/>
        <v>0</v>
      </c>
      <c r="DE73" s="44"/>
      <c r="DF73" s="44">
        <f t="shared" si="510"/>
        <v>0</v>
      </c>
      <c r="DG73" s="44"/>
      <c r="DH73" s="44">
        <f t="shared" si="511"/>
        <v>0</v>
      </c>
      <c r="DI73" s="44"/>
      <c r="DJ73" s="44">
        <f t="shared" si="512"/>
        <v>0</v>
      </c>
      <c r="DK73" s="44"/>
      <c r="DL73" s="44">
        <f t="shared" si="513"/>
        <v>0</v>
      </c>
      <c r="DM73" s="44"/>
      <c r="DN73" s="44">
        <f t="shared" si="294"/>
        <v>0</v>
      </c>
      <c r="DO73" s="44"/>
      <c r="DP73" s="44">
        <f t="shared" si="54"/>
        <v>0</v>
      </c>
      <c r="DQ73" s="44">
        <f t="shared" si="514"/>
        <v>25</v>
      </c>
      <c r="DR73" s="44">
        <f t="shared" si="514"/>
        <v>1598789.7275046667</v>
      </c>
    </row>
    <row r="74" spans="1:122" ht="30" customHeight="1" x14ac:dyDescent="0.25">
      <c r="A74" s="51"/>
      <c r="B74" s="52">
        <v>53</v>
      </c>
      <c r="C74" s="38" t="s">
        <v>205</v>
      </c>
      <c r="D74" s="39">
        <f t="shared" si="56"/>
        <v>19063</v>
      </c>
      <c r="E74" s="40">
        <v>18530</v>
      </c>
      <c r="F74" s="40">
        <v>18715</v>
      </c>
      <c r="G74" s="53">
        <v>1.38</v>
      </c>
      <c r="H74" s="42">
        <v>1</v>
      </c>
      <c r="I74" s="67">
        <v>1</v>
      </c>
      <c r="J74" s="67"/>
      <c r="K74" s="39">
        <v>1.4</v>
      </c>
      <c r="L74" s="39">
        <v>1.68</v>
      </c>
      <c r="M74" s="39">
        <v>2.23</v>
      </c>
      <c r="N74" s="39">
        <v>2.57</v>
      </c>
      <c r="O74" s="44">
        <v>0</v>
      </c>
      <c r="P74" s="44">
        <f t="shared" si="463"/>
        <v>0</v>
      </c>
      <c r="Q74" s="44">
        <v>0</v>
      </c>
      <c r="R74" s="44">
        <f t="shared" si="464"/>
        <v>0</v>
      </c>
      <c r="S74" s="44"/>
      <c r="T74" s="44">
        <f t="shared" si="465"/>
        <v>0</v>
      </c>
      <c r="U74" s="44"/>
      <c r="V74" s="44">
        <f t="shared" si="466"/>
        <v>0</v>
      </c>
      <c r="W74" s="44"/>
      <c r="X74" s="44">
        <f t="shared" si="467"/>
        <v>0</v>
      </c>
      <c r="Y74" s="44">
        <v>0</v>
      </c>
      <c r="Z74" s="44">
        <f t="shared" si="468"/>
        <v>0</v>
      </c>
      <c r="AA74" s="44"/>
      <c r="AB74" s="44">
        <f t="shared" si="469"/>
        <v>0</v>
      </c>
      <c r="AC74" s="44"/>
      <c r="AD74" s="44">
        <f t="shared" si="470"/>
        <v>0</v>
      </c>
      <c r="AE74" s="44">
        <v>2</v>
      </c>
      <c r="AF74" s="44">
        <f t="shared" si="471"/>
        <v>90795.949999999983</v>
      </c>
      <c r="AG74" s="44">
        <v>94</v>
      </c>
      <c r="AH74" s="44">
        <f t="shared" si="472"/>
        <v>3625495.7430999996</v>
      </c>
      <c r="AI74" s="44"/>
      <c r="AJ74" s="44">
        <f t="shared" si="473"/>
        <v>0</v>
      </c>
      <c r="AK74" s="44"/>
      <c r="AL74" s="44">
        <f t="shared" si="474"/>
        <v>0</v>
      </c>
      <c r="AM74" s="47">
        <v>0</v>
      </c>
      <c r="AN74" s="44">
        <f t="shared" si="475"/>
        <v>0</v>
      </c>
      <c r="AO74" s="48"/>
      <c r="AP74" s="44">
        <f t="shared" si="476"/>
        <v>0</v>
      </c>
      <c r="AQ74" s="44"/>
      <c r="AR74" s="44">
        <f t="shared" si="477"/>
        <v>0</v>
      </c>
      <c r="AS74" s="44"/>
      <c r="AT74" s="44">
        <f t="shared" si="478"/>
        <v>0</v>
      </c>
      <c r="AU74" s="44"/>
      <c r="AV74" s="44">
        <f t="shared" si="479"/>
        <v>0</v>
      </c>
      <c r="AW74" s="44"/>
      <c r="AX74" s="44">
        <f t="shared" si="480"/>
        <v>0</v>
      </c>
      <c r="AY74" s="44"/>
      <c r="AZ74" s="44">
        <f t="shared" si="481"/>
        <v>0</v>
      </c>
      <c r="BA74" s="44"/>
      <c r="BB74" s="44">
        <f t="shared" si="482"/>
        <v>0</v>
      </c>
      <c r="BC74" s="44"/>
      <c r="BD74" s="44">
        <f t="shared" si="483"/>
        <v>0</v>
      </c>
      <c r="BE74" s="44"/>
      <c r="BF74" s="44">
        <f t="shared" si="484"/>
        <v>0</v>
      </c>
      <c r="BG74" s="44"/>
      <c r="BH74" s="44">
        <f t="shared" si="485"/>
        <v>0</v>
      </c>
      <c r="BI74" s="44"/>
      <c r="BJ74" s="44">
        <f t="shared" si="486"/>
        <v>0</v>
      </c>
      <c r="BK74" s="44">
        <v>0</v>
      </c>
      <c r="BL74" s="44">
        <f t="shared" si="487"/>
        <v>0</v>
      </c>
      <c r="BM74" s="44"/>
      <c r="BN74" s="44">
        <f t="shared" si="488"/>
        <v>0</v>
      </c>
      <c r="BO74" s="54"/>
      <c r="BP74" s="44">
        <f t="shared" si="489"/>
        <v>0</v>
      </c>
      <c r="BQ74" s="44">
        <v>2</v>
      </c>
      <c r="BR74" s="44">
        <f t="shared" si="490"/>
        <v>98495.446559999982</v>
      </c>
      <c r="BS74" s="44"/>
      <c r="BT74" s="44">
        <f t="shared" si="491"/>
        <v>0</v>
      </c>
      <c r="BU74" s="44"/>
      <c r="BV74" s="44">
        <f t="shared" si="492"/>
        <v>0</v>
      </c>
      <c r="BW74" s="44"/>
      <c r="BX74" s="44">
        <f t="shared" si="493"/>
        <v>0</v>
      </c>
      <c r="BY74" s="44"/>
      <c r="BZ74" s="44">
        <f t="shared" si="494"/>
        <v>0</v>
      </c>
      <c r="CA74" s="44"/>
      <c r="CB74" s="44">
        <f t="shared" si="495"/>
        <v>0</v>
      </c>
      <c r="CC74" s="44"/>
      <c r="CD74" s="44">
        <f t="shared" si="496"/>
        <v>0</v>
      </c>
      <c r="CE74" s="44"/>
      <c r="CF74" s="44">
        <f t="shared" si="497"/>
        <v>0</v>
      </c>
      <c r="CG74" s="44"/>
      <c r="CH74" s="44">
        <f t="shared" si="498"/>
        <v>0</v>
      </c>
      <c r="CI74" s="44"/>
      <c r="CJ74" s="44">
        <f t="shared" si="499"/>
        <v>0</v>
      </c>
      <c r="CK74" s="44">
        <v>1</v>
      </c>
      <c r="CL74" s="44">
        <f t="shared" si="500"/>
        <v>36136.788099999991</v>
      </c>
      <c r="CM74" s="44"/>
      <c r="CN74" s="44">
        <f t="shared" si="501"/>
        <v>0</v>
      </c>
      <c r="CO74" s="44"/>
      <c r="CP74" s="44">
        <f t="shared" si="502"/>
        <v>0</v>
      </c>
      <c r="CQ74" s="49"/>
      <c r="CR74" s="44">
        <f t="shared" si="503"/>
        <v>0</v>
      </c>
      <c r="CS74" s="44"/>
      <c r="CT74" s="44">
        <f t="shared" si="504"/>
        <v>0</v>
      </c>
      <c r="CU74" s="44"/>
      <c r="CV74" s="44">
        <f t="shared" si="505"/>
        <v>0</v>
      </c>
      <c r="CW74" s="44"/>
      <c r="CX74" s="44">
        <f t="shared" si="506"/>
        <v>0</v>
      </c>
      <c r="CY74" s="44"/>
      <c r="CZ74" s="44">
        <f t="shared" si="507"/>
        <v>0</v>
      </c>
      <c r="DA74" s="44"/>
      <c r="DB74" s="44">
        <f t="shared" si="508"/>
        <v>0</v>
      </c>
      <c r="DC74" s="44"/>
      <c r="DD74" s="44">
        <f t="shared" si="509"/>
        <v>0</v>
      </c>
      <c r="DE74" s="44"/>
      <c r="DF74" s="44">
        <f t="shared" si="510"/>
        <v>0</v>
      </c>
      <c r="DG74" s="44"/>
      <c r="DH74" s="44">
        <f t="shared" si="511"/>
        <v>0</v>
      </c>
      <c r="DI74" s="44">
        <v>1</v>
      </c>
      <c r="DJ74" s="44">
        <f t="shared" si="512"/>
        <v>53403.35867999999</v>
      </c>
      <c r="DK74" s="44"/>
      <c r="DL74" s="44">
        <f t="shared" si="513"/>
        <v>0</v>
      </c>
      <c r="DM74" s="44"/>
      <c r="DN74" s="44">
        <f t="shared" si="294"/>
        <v>0</v>
      </c>
      <c r="DO74" s="44"/>
      <c r="DP74" s="44">
        <f t="shared" si="54"/>
        <v>0</v>
      </c>
      <c r="DQ74" s="44">
        <f t="shared" si="514"/>
        <v>100</v>
      </c>
      <c r="DR74" s="44">
        <f t="shared" si="514"/>
        <v>3904327.2864399999</v>
      </c>
    </row>
    <row r="75" spans="1:122" ht="30" customHeight="1" x14ac:dyDescent="0.25">
      <c r="A75" s="51"/>
      <c r="B75" s="52">
        <v>54</v>
      </c>
      <c r="C75" s="38" t="s">
        <v>206</v>
      </c>
      <c r="D75" s="39">
        <f t="shared" si="56"/>
        <v>19063</v>
      </c>
      <c r="E75" s="40">
        <v>18530</v>
      </c>
      <c r="F75" s="40">
        <v>18715</v>
      </c>
      <c r="G75" s="53">
        <v>2.82</v>
      </c>
      <c r="H75" s="42">
        <v>1</v>
      </c>
      <c r="I75" s="67">
        <v>1</v>
      </c>
      <c r="J75" s="67"/>
      <c r="K75" s="39">
        <v>1.4</v>
      </c>
      <c r="L75" s="39">
        <v>1.68</v>
      </c>
      <c r="M75" s="39">
        <v>2.23</v>
      </c>
      <c r="N75" s="39">
        <v>2.57</v>
      </c>
      <c r="O75" s="44">
        <v>0</v>
      </c>
      <c r="P75" s="44">
        <f t="shared" si="463"/>
        <v>0</v>
      </c>
      <c r="Q75" s="44">
        <v>0</v>
      </c>
      <c r="R75" s="44">
        <f t="shared" si="464"/>
        <v>0</v>
      </c>
      <c r="S75" s="44"/>
      <c r="T75" s="44">
        <f t="shared" si="465"/>
        <v>0</v>
      </c>
      <c r="U75" s="44"/>
      <c r="V75" s="44">
        <f t="shared" si="466"/>
        <v>0</v>
      </c>
      <c r="W75" s="44"/>
      <c r="X75" s="44">
        <f t="shared" si="467"/>
        <v>0</v>
      </c>
      <c r="Y75" s="44">
        <v>0</v>
      </c>
      <c r="Z75" s="44">
        <f t="shared" si="468"/>
        <v>0</v>
      </c>
      <c r="AA75" s="44"/>
      <c r="AB75" s="44">
        <f t="shared" si="469"/>
        <v>0</v>
      </c>
      <c r="AC75" s="44"/>
      <c r="AD75" s="44">
        <f t="shared" si="470"/>
        <v>0</v>
      </c>
      <c r="AE75" s="44">
        <v>0</v>
      </c>
      <c r="AF75" s="44">
        <f t="shared" si="471"/>
        <v>0</v>
      </c>
      <c r="AG75" s="44">
        <v>10</v>
      </c>
      <c r="AH75" s="44">
        <f t="shared" si="472"/>
        <v>788151.24849999999</v>
      </c>
      <c r="AI75" s="44"/>
      <c r="AJ75" s="44">
        <f t="shared" si="473"/>
        <v>0</v>
      </c>
      <c r="AK75" s="44"/>
      <c r="AL75" s="44">
        <f t="shared" si="474"/>
        <v>0</v>
      </c>
      <c r="AM75" s="47">
        <v>0</v>
      </c>
      <c r="AN75" s="44">
        <f t="shared" si="475"/>
        <v>0</v>
      </c>
      <c r="AO75" s="48">
        <v>0</v>
      </c>
      <c r="AP75" s="44">
        <f t="shared" si="476"/>
        <v>0</v>
      </c>
      <c r="AQ75" s="44"/>
      <c r="AR75" s="44">
        <f t="shared" si="477"/>
        <v>0</v>
      </c>
      <c r="AS75" s="44"/>
      <c r="AT75" s="44">
        <f t="shared" si="478"/>
        <v>0</v>
      </c>
      <c r="AU75" s="44"/>
      <c r="AV75" s="44">
        <f t="shared" si="479"/>
        <v>0</v>
      </c>
      <c r="AW75" s="44"/>
      <c r="AX75" s="44">
        <f t="shared" si="480"/>
        <v>0</v>
      </c>
      <c r="AY75" s="44"/>
      <c r="AZ75" s="44">
        <f t="shared" si="481"/>
        <v>0</v>
      </c>
      <c r="BA75" s="44"/>
      <c r="BB75" s="44">
        <f t="shared" si="482"/>
        <v>0</v>
      </c>
      <c r="BC75" s="44"/>
      <c r="BD75" s="44">
        <f t="shared" si="483"/>
        <v>0</v>
      </c>
      <c r="BE75" s="44"/>
      <c r="BF75" s="44">
        <f t="shared" si="484"/>
        <v>0</v>
      </c>
      <c r="BG75" s="44"/>
      <c r="BH75" s="44">
        <f t="shared" si="485"/>
        <v>0</v>
      </c>
      <c r="BI75" s="44"/>
      <c r="BJ75" s="44">
        <f t="shared" si="486"/>
        <v>0</v>
      </c>
      <c r="BK75" s="44">
        <v>0</v>
      </c>
      <c r="BL75" s="44">
        <f t="shared" si="487"/>
        <v>0</v>
      </c>
      <c r="BM75" s="44"/>
      <c r="BN75" s="44">
        <f t="shared" si="488"/>
        <v>0</v>
      </c>
      <c r="BO75" s="54"/>
      <c r="BP75" s="44">
        <f t="shared" si="489"/>
        <v>0</v>
      </c>
      <c r="BQ75" s="44">
        <v>2</v>
      </c>
      <c r="BR75" s="44">
        <f t="shared" si="490"/>
        <v>201273.30383999995</v>
      </c>
      <c r="BS75" s="44"/>
      <c r="BT75" s="44">
        <f t="shared" si="491"/>
        <v>0</v>
      </c>
      <c r="BU75" s="44"/>
      <c r="BV75" s="44">
        <f t="shared" si="492"/>
        <v>0</v>
      </c>
      <c r="BW75" s="44"/>
      <c r="BX75" s="44">
        <f t="shared" si="493"/>
        <v>0</v>
      </c>
      <c r="BY75" s="44"/>
      <c r="BZ75" s="44">
        <f t="shared" si="494"/>
        <v>0</v>
      </c>
      <c r="CA75" s="44"/>
      <c r="CB75" s="44">
        <f t="shared" si="495"/>
        <v>0</v>
      </c>
      <c r="CC75" s="44"/>
      <c r="CD75" s="44">
        <f t="shared" si="496"/>
        <v>0</v>
      </c>
      <c r="CE75" s="44"/>
      <c r="CF75" s="44">
        <f t="shared" si="497"/>
        <v>0</v>
      </c>
      <c r="CG75" s="44"/>
      <c r="CH75" s="44">
        <f t="shared" si="498"/>
        <v>0</v>
      </c>
      <c r="CI75" s="44"/>
      <c r="CJ75" s="44">
        <f t="shared" si="499"/>
        <v>0</v>
      </c>
      <c r="CK75" s="44"/>
      <c r="CL75" s="44">
        <f t="shared" si="500"/>
        <v>0</v>
      </c>
      <c r="CM75" s="44"/>
      <c r="CN75" s="44">
        <f t="shared" si="501"/>
        <v>0</v>
      </c>
      <c r="CO75" s="44"/>
      <c r="CP75" s="44">
        <f t="shared" si="502"/>
        <v>0</v>
      </c>
      <c r="CQ75" s="49"/>
      <c r="CR75" s="44">
        <f t="shared" si="503"/>
        <v>0</v>
      </c>
      <c r="CS75" s="44"/>
      <c r="CT75" s="44">
        <f t="shared" si="504"/>
        <v>0</v>
      </c>
      <c r="CU75" s="44"/>
      <c r="CV75" s="44">
        <f t="shared" si="505"/>
        <v>0</v>
      </c>
      <c r="CW75" s="44"/>
      <c r="CX75" s="44">
        <f t="shared" si="506"/>
        <v>0</v>
      </c>
      <c r="CY75" s="44"/>
      <c r="CZ75" s="44">
        <f t="shared" si="507"/>
        <v>0</v>
      </c>
      <c r="DA75" s="44"/>
      <c r="DB75" s="44">
        <f t="shared" si="508"/>
        <v>0</v>
      </c>
      <c r="DC75" s="44"/>
      <c r="DD75" s="44">
        <f t="shared" si="509"/>
        <v>0</v>
      </c>
      <c r="DE75" s="44"/>
      <c r="DF75" s="44">
        <f t="shared" si="510"/>
        <v>0</v>
      </c>
      <c r="DG75" s="44"/>
      <c r="DH75" s="44">
        <f t="shared" si="511"/>
        <v>0</v>
      </c>
      <c r="DI75" s="44"/>
      <c r="DJ75" s="44">
        <f t="shared" si="512"/>
        <v>0</v>
      </c>
      <c r="DK75" s="44"/>
      <c r="DL75" s="44">
        <f t="shared" si="513"/>
        <v>0</v>
      </c>
      <c r="DM75" s="44"/>
      <c r="DN75" s="44">
        <f t="shared" si="294"/>
        <v>0</v>
      </c>
      <c r="DO75" s="44"/>
      <c r="DP75" s="44">
        <f t="shared" si="54"/>
        <v>0</v>
      </c>
      <c r="DQ75" s="44">
        <f t="shared" si="514"/>
        <v>12</v>
      </c>
      <c r="DR75" s="44">
        <f t="shared" si="514"/>
        <v>989424.55233999994</v>
      </c>
    </row>
    <row r="76" spans="1:122" ht="15.75" customHeight="1" x14ac:dyDescent="0.25">
      <c r="A76" s="100">
        <v>12</v>
      </c>
      <c r="B76" s="114"/>
      <c r="C76" s="102" t="s">
        <v>207</v>
      </c>
      <c r="D76" s="109">
        <f t="shared" si="56"/>
        <v>19063</v>
      </c>
      <c r="E76" s="110">
        <v>18530</v>
      </c>
      <c r="F76" s="110">
        <v>18715</v>
      </c>
      <c r="G76" s="115">
        <v>0.65</v>
      </c>
      <c r="H76" s="111">
        <v>1</v>
      </c>
      <c r="I76" s="111">
        <v>1</v>
      </c>
      <c r="J76" s="112"/>
      <c r="K76" s="109">
        <v>1.4</v>
      </c>
      <c r="L76" s="109">
        <v>1.68</v>
      </c>
      <c r="M76" s="109">
        <v>2.23</v>
      </c>
      <c r="N76" s="109">
        <v>2.57</v>
      </c>
      <c r="O76" s="108">
        <f t="shared" ref="O76:BZ76" si="515">SUM(O77:O88)</f>
        <v>173</v>
      </c>
      <c r="P76" s="108">
        <f t="shared" si="515"/>
        <v>2683068.08</v>
      </c>
      <c r="Q76" s="108">
        <f t="shared" si="515"/>
        <v>0</v>
      </c>
      <c r="R76" s="108">
        <f t="shared" si="515"/>
        <v>0</v>
      </c>
      <c r="S76" s="108">
        <v>0</v>
      </c>
      <c r="T76" s="108">
        <f t="shared" ref="T76:AF76" si="516">SUM(T77:T88)</f>
        <v>0</v>
      </c>
      <c r="U76" s="108">
        <f t="shared" si="516"/>
        <v>0</v>
      </c>
      <c r="V76" s="108">
        <f t="shared" si="516"/>
        <v>0</v>
      </c>
      <c r="W76" s="108">
        <f t="shared" si="516"/>
        <v>0</v>
      </c>
      <c r="X76" s="108">
        <f t="shared" si="516"/>
        <v>0</v>
      </c>
      <c r="Y76" s="108">
        <f t="shared" si="516"/>
        <v>37</v>
      </c>
      <c r="Z76" s="108">
        <f t="shared" si="516"/>
        <v>1675240.6324499999</v>
      </c>
      <c r="AA76" s="108">
        <f t="shared" si="516"/>
        <v>0</v>
      </c>
      <c r="AB76" s="108">
        <f t="shared" si="516"/>
        <v>0</v>
      </c>
      <c r="AC76" s="108">
        <f t="shared" si="516"/>
        <v>0</v>
      </c>
      <c r="AD76" s="108">
        <f t="shared" si="516"/>
        <v>0</v>
      </c>
      <c r="AE76" s="108">
        <f t="shared" si="516"/>
        <v>0</v>
      </c>
      <c r="AF76" s="108">
        <f t="shared" si="516"/>
        <v>0</v>
      </c>
      <c r="AG76" s="108">
        <f t="shared" si="515"/>
        <v>3691</v>
      </c>
      <c r="AH76" s="108">
        <f t="shared" si="515"/>
        <v>65605765.822391666</v>
      </c>
      <c r="AI76" s="108">
        <f t="shared" si="515"/>
        <v>2</v>
      </c>
      <c r="AJ76" s="108">
        <f t="shared" si="515"/>
        <v>16657.970583333328</v>
      </c>
      <c r="AK76" s="108">
        <f t="shared" si="515"/>
        <v>2</v>
      </c>
      <c r="AL76" s="108">
        <f t="shared" si="515"/>
        <v>35219.709233333328</v>
      </c>
      <c r="AM76" s="108">
        <f t="shared" si="515"/>
        <v>419</v>
      </c>
      <c r="AN76" s="108">
        <f t="shared" si="515"/>
        <v>5074350.2601458337</v>
      </c>
      <c r="AO76" s="108">
        <f t="shared" si="515"/>
        <v>3748</v>
      </c>
      <c r="AP76" s="108">
        <f t="shared" si="515"/>
        <v>90029502.934251994</v>
      </c>
      <c r="AQ76" s="108">
        <f t="shared" si="515"/>
        <v>0</v>
      </c>
      <c r="AR76" s="108">
        <f t="shared" si="515"/>
        <v>0</v>
      </c>
      <c r="AS76" s="108">
        <f t="shared" si="515"/>
        <v>35</v>
      </c>
      <c r="AT76" s="108">
        <f t="shared" si="515"/>
        <v>1548072.1036480002</v>
      </c>
      <c r="AU76" s="108">
        <f t="shared" si="515"/>
        <v>0</v>
      </c>
      <c r="AV76" s="108">
        <f t="shared" si="515"/>
        <v>0</v>
      </c>
      <c r="AW76" s="108">
        <f t="shared" si="515"/>
        <v>0</v>
      </c>
      <c r="AX76" s="108">
        <f t="shared" si="515"/>
        <v>0</v>
      </c>
      <c r="AY76" s="108">
        <f t="shared" si="515"/>
        <v>0</v>
      </c>
      <c r="AZ76" s="108">
        <f t="shared" si="515"/>
        <v>0</v>
      </c>
      <c r="BA76" s="108">
        <f t="shared" si="515"/>
        <v>100</v>
      </c>
      <c r="BB76" s="108">
        <f t="shared" si="515"/>
        <v>1609815.3516199999</v>
      </c>
      <c r="BC76" s="108">
        <f t="shared" si="515"/>
        <v>0</v>
      </c>
      <c r="BD76" s="108">
        <f t="shared" si="515"/>
        <v>0</v>
      </c>
      <c r="BE76" s="108">
        <f t="shared" si="515"/>
        <v>0</v>
      </c>
      <c r="BF76" s="108">
        <f t="shared" si="515"/>
        <v>0</v>
      </c>
      <c r="BG76" s="108">
        <v>0</v>
      </c>
      <c r="BH76" s="108">
        <f t="shared" ref="BH76:BI76" si="517">SUM(BH77:BH88)</f>
        <v>0</v>
      </c>
      <c r="BI76" s="108">
        <f t="shared" si="517"/>
        <v>0</v>
      </c>
      <c r="BJ76" s="108">
        <f t="shared" si="515"/>
        <v>0</v>
      </c>
      <c r="BK76" s="108">
        <f t="shared" si="515"/>
        <v>1917</v>
      </c>
      <c r="BL76" s="108">
        <f t="shared" si="515"/>
        <v>39823803.212270007</v>
      </c>
      <c r="BM76" s="108">
        <f t="shared" si="515"/>
        <v>37</v>
      </c>
      <c r="BN76" s="108">
        <f t="shared" si="515"/>
        <v>1226795.4535899998</v>
      </c>
      <c r="BO76" s="108">
        <f t="shared" si="515"/>
        <v>317</v>
      </c>
      <c r="BP76" s="108">
        <f t="shared" si="515"/>
        <v>4766920.0160400011</v>
      </c>
      <c r="BQ76" s="108">
        <f t="shared" si="515"/>
        <v>53</v>
      </c>
      <c r="BR76" s="108">
        <f t="shared" si="515"/>
        <v>945699.03399999987</v>
      </c>
      <c r="BS76" s="108">
        <f t="shared" si="515"/>
        <v>0</v>
      </c>
      <c r="BT76" s="108">
        <f t="shared" si="515"/>
        <v>0</v>
      </c>
      <c r="BU76" s="108">
        <f t="shared" si="515"/>
        <v>3</v>
      </c>
      <c r="BV76" s="108">
        <f t="shared" si="515"/>
        <v>37305.818853333323</v>
      </c>
      <c r="BW76" s="108">
        <f t="shared" si="515"/>
        <v>0</v>
      </c>
      <c r="BX76" s="108">
        <f t="shared" si="515"/>
        <v>0</v>
      </c>
      <c r="BY76" s="108">
        <f t="shared" si="515"/>
        <v>0</v>
      </c>
      <c r="BZ76" s="108">
        <f t="shared" si="515"/>
        <v>0</v>
      </c>
      <c r="CA76" s="108">
        <f t="shared" ref="CA76:DR76" si="518">SUM(CA77:CA88)</f>
        <v>20</v>
      </c>
      <c r="CB76" s="108">
        <f t="shared" si="518"/>
        <v>297389.6333333333</v>
      </c>
      <c r="CC76" s="108">
        <f t="shared" si="518"/>
        <v>420</v>
      </c>
      <c r="CD76" s="108">
        <f t="shared" si="518"/>
        <v>7303702.0128800012</v>
      </c>
      <c r="CE76" s="108">
        <f t="shared" si="518"/>
        <v>0</v>
      </c>
      <c r="CF76" s="108">
        <f t="shared" si="518"/>
        <v>0</v>
      </c>
      <c r="CG76" s="108">
        <f t="shared" si="518"/>
        <v>5</v>
      </c>
      <c r="CH76" s="108">
        <f t="shared" si="518"/>
        <v>126006.35623333332</v>
      </c>
      <c r="CI76" s="108">
        <f t="shared" si="518"/>
        <v>11</v>
      </c>
      <c r="CJ76" s="108">
        <f t="shared" si="518"/>
        <v>277213.98371333332</v>
      </c>
      <c r="CK76" s="108">
        <f t="shared" si="518"/>
        <v>394</v>
      </c>
      <c r="CL76" s="108">
        <f t="shared" si="518"/>
        <v>6632148.0594833326</v>
      </c>
      <c r="CM76" s="108">
        <f t="shared" si="518"/>
        <v>781</v>
      </c>
      <c r="CN76" s="108">
        <f t="shared" si="518"/>
        <v>15300640.770190999</v>
      </c>
      <c r="CO76" s="108">
        <f t="shared" si="518"/>
        <v>692</v>
      </c>
      <c r="CP76" s="108">
        <f t="shared" si="518"/>
        <v>14122099.115081999</v>
      </c>
      <c r="CQ76" s="113">
        <f t="shared" si="518"/>
        <v>321</v>
      </c>
      <c r="CR76" s="108">
        <f t="shared" si="518"/>
        <v>5551074.8957999991</v>
      </c>
      <c r="CS76" s="108">
        <f t="shared" si="518"/>
        <v>168</v>
      </c>
      <c r="CT76" s="108">
        <f t="shared" si="518"/>
        <v>3459491.107688</v>
      </c>
      <c r="CU76" s="108">
        <f t="shared" si="518"/>
        <v>97</v>
      </c>
      <c r="CV76" s="108">
        <f t="shared" si="518"/>
        <v>1499814.4993300003</v>
      </c>
      <c r="CW76" s="108">
        <f t="shared" si="518"/>
        <v>484</v>
      </c>
      <c r="CX76" s="108">
        <f t="shared" si="518"/>
        <v>9121164.7601969987</v>
      </c>
      <c r="CY76" s="108">
        <f t="shared" si="518"/>
        <v>289</v>
      </c>
      <c r="CZ76" s="108">
        <f t="shared" si="518"/>
        <v>6882278.6483919993</v>
      </c>
      <c r="DA76" s="108">
        <f t="shared" si="518"/>
        <v>837</v>
      </c>
      <c r="DB76" s="108">
        <f t="shared" si="518"/>
        <v>16409877.029343</v>
      </c>
      <c r="DC76" s="108">
        <f t="shared" si="518"/>
        <v>725</v>
      </c>
      <c r="DD76" s="108">
        <f t="shared" si="518"/>
        <v>13897017.565666668</v>
      </c>
      <c r="DE76" s="108">
        <f t="shared" si="518"/>
        <v>10</v>
      </c>
      <c r="DF76" s="108">
        <f t="shared" si="518"/>
        <v>423541.99128499988</v>
      </c>
      <c r="DG76" s="108">
        <f t="shared" si="518"/>
        <v>90</v>
      </c>
      <c r="DH76" s="108">
        <f t="shared" si="518"/>
        <v>3499945.1045999997</v>
      </c>
      <c r="DI76" s="108">
        <f t="shared" si="518"/>
        <v>314</v>
      </c>
      <c r="DJ76" s="108">
        <f t="shared" si="518"/>
        <v>6287665.0132799996</v>
      </c>
      <c r="DK76" s="108">
        <f t="shared" si="518"/>
        <v>81</v>
      </c>
      <c r="DL76" s="108">
        <f t="shared" si="518"/>
        <v>2488119.3194625</v>
      </c>
      <c r="DM76" s="108">
        <f t="shared" si="518"/>
        <v>343</v>
      </c>
      <c r="DN76" s="108">
        <f t="shared" si="518"/>
        <v>10087884.532357499</v>
      </c>
      <c r="DO76" s="108">
        <f t="shared" si="518"/>
        <v>0</v>
      </c>
      <c r="DP76" s="108">
        <f t="shared" si="518"/>
        <v>0</v>
      </c>
      <c r="DQ76" s="108">
        <f t="shared" si="518"/>
        <v>16616</v>
      </c>
      <c r="DR76" s="108">
        <f t="shared" si="518"/>
        <v>338745290.79739547</v>
      </c>
    </row>
    <row r="77" spans="1:122" ht="15.75" customHeight="1" x14ac:dyDescent="0.25">
      <c r="A77" s="51"/>
      <c r="B77" s="52">
        <v>55</v>
      </c>
      <c r="C77" s="38" t="s">
        <v>208</v>
      </c>
      <c r="D77" s="39">
        <f t="shared" si="56"/>
        <v>19063</v>
      </c>
      <c r="E77" s="40">
        <v>18530</v>
      </c>
      <c r="F77" s="40">
        <v>18715</v>
      </c>
      <c r="G77" s="53">
        <v>0.57999999999999996</v>
      </c>
      <c r="H77" s="42">
        <v>1</v>
      </c>
      <c r="I77" s="42">
        <v>1</v>
      </c>
      <c r="J77" s="43"/>
      <c r="K77" s="39">
        <v>1.4</v>
      </c>
      <c r="L77" s="39">
        <v>1.68</v>
      </c>
      <c r="M77" s="39">
        <v>2.23</v>
      </c>
      <c r="N77" s="39">
        <v>2.57</v>
      </c>
      <c r="O77" s="44">
        <v>0</v>
      </c>
      <c r="P77" s="44">
        <f t="shared" ref="P77:P88" si="519">(O77/12*5*$D77*$G77*$H77*$K77*P$8)+(O77/12*4*$E77*$G77*$I77*$K77*P$9)+(O77/12*3*$F77*$G77*$I77*$K77*P$9)</f>
        <v>0</v>
      </c>
      <c r="Q77" s="44">
        <v>0</v>
      </c>
      <c r="R77" s="44">
        <f t="shared" ref="R77:R88" si="520">(Q77/12*5*$D77*$G77*$H77*$K77*R$8)+(Q77/12*4*$E77*$G77*$I77*$K77*R$9)+(Q77/12*3*$F77*$G77*$I77*$K77*R$9)</f>
        <v>0</v>
      </c>
      <c r="S77" s="44">
        <v>0</v>
      </c>
      <c r="T77" s="44">
        <f t="shared" ref="T77:T88" si="521">(S77/12*5*$D77*$G77*$H77*$K77*T$8)+(S77/12*4*$E77*$G77*$I77*$K77*T$9)+(S77/12*3*$F77*$G77*$I77*$K77*T$9)</f>
        <v>0</v>
      </c>
      <c r="U77" s="44"/>
      <c r="V77" s="44">
        <f t="shared" ref="V77:V88" si="522">(U77/12*5*$D77*$G77*$H77*$K77*V$8)+(U77/12*4*$E77*$G77*$I77*$K77*V$9)+(U77/12*3*$F77*$G77*$I77*$K77*V$9)</f>
        <v>0</v>
      </c>
      <c r="W77" s="44">
        <v>0</v>
      </c>
      <c r="X77" s="44">
        <f t="shared" ref="X77:X88" si="523">(W77/12*5*$D77*$G77*$H77*$K77*X$8)+(W77/12*4*$E77*$G77*$I77*$K77*X$9)+(W77/12*3*$F77*$G77*$I77*$K77*X$9)</f>
        <v>0</v>
      </c>
      <c r="Y77" s="44">
        <v>0</v>
      </c>
      <c r="Z77" s="44">
        <f t="shared" ref="Z77:Z88" si="524">(Y77/12*5*$D77*$G77*$H77*$K77*Z$8)+(Y77/12*4*$E77*$G77*$I77*$K77*Z$9)+(Y77/12*3*$F77*$G77*$I77*$K77*Z$9)</f>
        <v>0</v>
      </c>
      <c r="AA77" s="44">
        <v>0</v>
      </c>
      <c r="AB77" s="44">
        <f t="shared" ref="AB77:AB88" si="525">(AA77/12*5*$D77*$G77*$H77*$K77*AB$8)+(AA77/12*4*$E77*$G77*$I77*$K77*AB$9)+(AA77/12*3*$F77*$G77*$I77*$K77*AB$9)</f>
        <v>0</v>
      </c>
      <c r="AC77" s="44">
        <v>0</v>
      </c>
      <c r="AD77" s="44">
        <f t="shared" ref="AD77:AD88" si="526">(AC77/12*5*$D77*$G77*$H77*$K77*AD$8)+(AC77/12*4*$E77*$G77*$I77*$K77*AD$9)+(AC77/12*3*$F77*$G77*$I77*$K77*AD$9)</f>
        <v>0</v>
      </c>
      <c r="AE77" s="44">
        <v>0</v>
      </c>
      <c r="AF77" s="44">
        <f t="shared" ref="AF77:AF88" si="527">(AE77/12*5*$D77*$G77*$H77*$K77*AF$8)+(AE77/12*4*$E77*$G77*$I77*$K77*AF$9)+(AE77/12*3*$F77*$G77*$I77*$K77*AF$9)</f>
        <v>0</v>
      </c>
      <c r="AG77" s="44">
        <v>0</v>
      </c>
      <c r="AH77" s="44">
        <f t="shared" ref="AH77:AH88" si="528">(AG77/12*5*$D77*$G77*$H77*$K77*AH$8)+(AG77/12*4*$E77*$G77*$I77*$K77*AH$9)+(AG77/12*3*$F77*$G77*$I77*$K77*AH$9)</f>
        <v>0</v>
      </c>
      <c r="AI77" s="44">
        <v>0</v>
      </c>
      <c r="AJ77" s="44">
        <f t="shared" ref="AJ77:AJ88" si="529">(AI77/12*5*$D77*$G77*$H77*$K77*AJ$8)+(AI77/12*4*$E77*$G77*$I77*$K77*AJ$9)+(AI77/12*3*$F77*$G77*$I77*$K77*AJ$9)</f>
        <v>0</v>
      </c>
      <c r="AK77" s="44"/>
      <c r="AL77" s="44">
        <f t="shared" ref="AL77:AL88" si="530">(AK77/12*5*$D77*$G77*$H77*$K77*AL$8)+(AK77/12*4*$E77*$G77*$I77*$K77*AL$9)+(AK77/12*3*$F77*$G77*$I77*$K77*AL$9)</f>
        <v>0</v>
      </c>
      <c r="AM77" s="47">
        <v>0</v>
      </c>
      <c r="AN77" s="44">
        <f t="shared" ref="AN77:AN88" si="531">(AM77/12*5*$D77*$G77*$H77*$K77*AN$8)+(AM77/12*4*$E77*$G77*$I77*$K77*AN$9)+(AM77/12*3*$F77*$G77*$I77*$K77*AN$9)</f>
        <v>0</v>
      </c>
      <c r="AO77" s="48">
        <v>471</v>
      </c>
      <c r="AP77" s="44">
        <f t="shared" ref="AP77:AP88" si="532">(AO77/12*5*$D77*$G77*$H77*$L77*AP$8)+(AO77/12*4*$E77*$G77*$I77*$L77*AP$9)+(AO77/12*3*$F77*$G77*$I77*$L77*AP$9)</f>
        <v>8825173.9831919987</v>
      </c>
      <c r="AQ77" s="44">
        <v>0</v>
      </c>
      <c r="AR77" s="44">
        <f t="shared" ref="AR77:AR88" si="533">(AQ77/12*5*$D77*$G77*$H77*$L77*AR$8)+(AQ77/12*4*$E77*$G77*$I77*$L77*AR$9)+(AQ77/12*3*$F77*$G77*$I77*$L77*AR$9)</f>
        <v>0</v>
      </c>
      <c r="AS77" s="44">
        <v>0</v>
      </c>
      <c r="AT77" s="44">
        <f t="shared" ref="AT77:AT88" si="534">(AS77/12*5*$D77*$G77*$H77*$L77*AT$8)+(AS77/12*4*$E77*$G77*$I77*$L77*AT$9)+(AS77/12*3*$F77*$G77*$I77*$L77*AT$10)</f>
        <v>0</v>
      </c>
      <c r="AU77" s="44">
        <v>0</v>
      </c>
      <c r="AV77" s="44">
        <f t="shared" ref="AV77:AV88" si="535">(AU77/12*5*$D77*$G77*$H77*$L77*AV$8)+(AU77/12*4*$E77*$G77*$I77*$L77*AV$9)+(AU77/12*3*$F77*$G77*$I77*$L77*AV$9)</f>
        <v>0</v>
      </c>
      <c r="AW77" s="44"/>
      <c r="AX77" s="44">
        <f t="shared" ref="AX77:AX88" si="536">(AW77/12*5*$D77*$G77*$H77*$K77*AX$8)+(AW77/12*4*$E77*$G77*$I77*$K77*AX$9)+(AW77/12*3*$F77*$G77*$I77*$K77*AX$9)</f>
        <v>0</v>
      </c>
      <c r="AY77" s="44"/>
      <c r="AZ77" s="44">
        <f t="shared" ref="AZ77:AZ88" si="537">(AY77/12*5*$D77*$G77*$H77*$K77*AZ$8)+(AY77/12*4*$E77*$G77*$I77*$K77*AZ$9)+(AY77/12*3*$F77*$G77*$I77*$K77*AZ$9)</f>
        <v>0</v>
      </c>
      <c r="BA77" s="44">
        <v>0</v>
      </c>
      <c r="BB77" s="44">
        <f t="shared" ref="BB77:BB88" si="538">(BA77/12*5*$D77*$G77*$H77*$L77*BB$8)+(BA77/12*4*$E77*$G77*$I77*$L77*BB$9)+(BA77/12*3*$F77*$G77*$I77*$L77*BB$9)</f>
        <v>0</v>
      </c>
      <c r="BC77" s="44">
        <v>0</v>
      </c>
      <c r="BD77" s="44">
        <f t="shared" ref="BD77:BD88" si="539">(BC77/12*5*$D77*$G77*$H77*$K77*BD$8)+(BC77/12*4*$E77*$G77*$I77*$K77*BD$9)+(BC77/12*3*$F77*$G77*$I77*$K77*BD$9)</f>
        <v>0</v>
      </c>
      <c r="BE77" s="44">
        <v>0</v>
      </c>
      <c r="BF77" s="44">
        <f t="shared" ref="BF77:BF88" si="540">(BE77/12*5*$D77*$G77*$H77*$K77*BF$8)+(BE77/12*4*$E77*$G77*$I77*$K77*BF$9)+(BE77/12*3*$F77*$G77*$I77*$K77*BF$9)</f>
        <v>0</v>
      </c>
      <c r="BG77" s="44">
        <v>0</v>
      </c>
      <c r="BH77" s="44">
        <f t="shared" ref="BH77:BH88" si="541">(BG77/12*5*$D77*$G77*$H77*$K77*BH$8)+(BG77/12*4*$E77*$G77*$I77*$K77*BH$9)+(BG77/12*3*$F77*$G77*$I77*$K77*BH$9)</f>
        <v>0</v>
      </c>
      <c r="BI77" s="44">
        <v>0</v>
      </c>
      <c r="BJ77" s="44">
        <f t="shared" ref="BJ77:BJ88" si="542">(BI77/12*5*$D77*$G77*$H77*$L77*BJ$8)+(BI77/12*4*$E77*$G77*$I77*$L77*BJ$9)+(BI77/12*3*$F77*$G77*$I77*$L77*BJ$9)</f>
        <v>0</v>
      </c>
      <c r="BK77" s="44">
        <v>897</v>
      </c>
      <c r="BL77" s="44">
        <f t="shared" ref="BL77:BL88" si="543">(BK77/12*5*$D77*$G77*$H77*$K77*BL$8)+(BK77/12*4*$E77*$G77*$I77*$K77*BL$9)+(BK77/12*3*$F77*$G77*$I77*$K77*BL$9)</f>
        <v>14638902.763485</v>
      </c>
      <c r="BM77" s="44">
        <v>0</v>
      </c>
      <c r="BN77" s="44">
        <f t="shared" ref="BN77:BN88" si="544">(BM77/12*5*$D77*$G77*$H77*$K77*BN$8)+(BM77/12*4*$E77*$G77*$I77*$K77*BN$9)+(BM77/12*3*$F77*$G77*$I77*$K77*BN$10)</f>
        <v>0</v>
      </c>
      <c r="BO77" s="54">
        <v>0</v>
      </c>
      <c r="BP77" s="44">
        <f t="shared" ref="BP77:BP88" si="545">(BO77/12*5*$D77*$G77*$H77*$L77*BP$8)+(BO77/12*4*$E77*$G77*$I77*$L77*BP$9)+(BO77/12*3*$F77*$G77*$I77*$L77*BP$9)</f>
        <v>0</v>
      </c>
      <c r="BQ77" s="44"/>
      <c r="BR77" s="44">
        <f t="shared" ref="BR77:BR88" si="546">(BQ77/12*5*$D77*$G77*$H77*$L77*BR$8)+(BQ77/12*4*$E77*$G77*$I77*$L77*BR$9)+(BQ77/12*3*$F77*$G77*$I77*$L77*BR$9)</f>
        <v>0</v>
      </c>
      <c r="BS77" s="44">
        <v>0</v>
      </c>
      <c r="BT77" s="44">
        <f t="shared" ref="BT77:BT88" si="547">(BS77/12*5*$D77*$G77*$H77*$K77*BT$8)+(BS77/12*4*$E77*$G77*$I77*$K77*BT$9)+(BS77/12*3*$F77*$G77*$I77*$K77*BT$9)</f>
        <v>0</v>
      </c>
      <c r="BU77" s="44">
        <v>0</v>
      </c>
      <c r="BV77" s="44">
        <f t="shared" ref="BV77:BV88" si="548">(BU77/12*5*$D77*$G77*$H77*$K77*BV$8)+(BU77/12*4*$E77*$G77*$I77*$K77*BV$9)+(BU77/12*3*$F77*$G77*$I77*$K77*BV$9)</f>
        <v>0</v>
      </c>
      <c r="BW77" s="44">
        <v>0</v>
      </c>
      <c r="BX77" s="44">
        <f t="shared" ref="BX77:BX88" si="549">(BW77/12*5*$D77*$G77*$H77*$L77*BX$8)+(BW77/12*4*$E77*$G77*$I77*$L77*BX$9)+(BW77/12*3*$F77*$G77*$I77*$L77*BX$9)</f>
        <v>0</v>
      </c>
      <c r="BY77" s="44"/>
      <c r="BZ77" s="44">
        <f t="shared" ref="BZ77:BZ88" si="550">(BY77/12*5*$D77*$G77*$H77*$L77*BZ$8)+(BY77/12*4*$E77*$G77*$I77*$L77*BZ$9)+(BY77/12*3*$F77*$G77*$I77*$L77*BZ$9)</f>
        <v>0</v>
      </c>
      <c r="CA77" s="44">
        <v>0</v>
      </c>
      <c r="CB77" s="44">
        <f t="shared" ref="CB77:CB88" si="551">(CA77/12*5*$D77*$G77*$H77*$K77*CB$8)+(CA77/12*4*$E77*$G77*$I77*$K77*CB$9)+(CA77/12*3*$F77*$G77*$I77*$K77*CB$9)</f>
        <v>0</v>
      </c>
      <c r="CC77" s="44">
        <v>50</v>
      </c>
      <c r="CD77" s="44">
        <f t="shared" ref="CD77:CD88" si="552">(CC77/12*5*$D77*$G77*$H77*$L77*CD$8)+(CC77/12*4*$E77*$G77*$I77*$L77*CD$9)+(CC77/12*3*$F77*$G77*$I77*$L77*CD$9)</f>
        <v>833427.86800000002</v>
      </c>
      <c r="CE77" s="44">
        <v>0</v>
      </c>
      <c r="CF77" s="44">
        <f t="shared" ref="CF77:CF88" si="553">(CE77/12*5*$D77*$G77*$H77*$K77*CF$8)+(CE77/12*4*$E77*$G77*$I77*$K77*CF$9)+(CE77/12*3*$F77*$G77*$I77*$K77*CF$9)</f>
        <v>0</v>
      </c>
      <c r="CG77" s="44"/>
      <c r="CH77" s="44">
        <f t="shared" ref="CH77:CH88" si="554">(CG77/12*5*$D77*$G77*$H77*$K77*CH$8)+(CG77/12*4*$E77*$G77*$I77*$K77*CH$9)+(CG77/12*3*$F77*$G77*$I77*$K77*CH$9)</f>
        <v>0</v>
      </c>
      <c r="CI77" s="44"/>
      <c r="CJ77" s="44">
        <f t="shared" ref="CJ77:CJ88" si="555">(CI77/12*5*$D77*$G77*$H77*$K77*CJ$8)+(CI77/12*4*$E77*$G77*$I77*$K77*CJ$9)+(CI77/12*3*$F77*$G77*$I77*$K77*CJ$9)</f>
        <v>0</v>
      </c>
      <c r="CK77" s="44">
        <v>36</v>
      </c>
      <c r="CL77" s="44">
        <f t="shared" ref="CL77:CL88" si="556">(CK77/12*5*$D77*$G77*$H77*$K77*CL$8)+(CK77/12*4*$E77*$G77*$I77*$K77*CL$9)+(CK77/12*3*$F77*$G77*$I77*$K77*CL$9)</f>
        <v>546765.31559999997</v>
      </c>
      <c r="CM77" s="44">
        <v>80</v>
      </c>
      <c r="CN77" s="44">
        <f t="shared" ref="CN77:CN88" si="557">(CM77/12*5*$D77*$G77*$H77*$L77*CN$8)+(CM77/12*4*$E77*$G77*$I77*$L77*CN$9)+(CM77/12*3*$F77*$G77*$I77*$L77*CN$9)</f>
        <v>1485965.4891199998</v>
      </c>
      <c r="CO77" s="44">
        <v>60</v>
      </c>
      <c r="CP77" s="44">
        <f t="shared" ref="CP77:CP88" si="558">(CO77/12*5*$D77*$G77*$H77*$L77*CP$8)+(CO77/12*4*$E77*$G77*$I77*$L77*CP$9)+(CO77/12*3*$F77*$G77*$I77*$L77*CP$9)</f>
        <v>1281216.5629199999</v>
      </c>
      <c r="CQ77" s="49">
        <v>36</v>
      </c>
      <c r="CR77" s="44">
        <f t="shared" ref="CR77:CR88" si="559">(CQ77/12*5*$D77*$G77*$H77*$K77*CR$8)+(CQ77/12*4*$E77*$G77*$I77*$K77*CR$9)+(CQ77/12*3*$F77*$G77*$I77*$K77*CR$9)</f>
        <v>620949.55439999979</v>
      </c>
      <c r="CS77" s="44"/>
      <c r="CT77" s="44">
        <f t="shared" ref="CT77:CT88" si="560">(CS77/12*5*$D77*$G77*$H77*$L77*CT$8)+(CS77/12*4*$E77*$G77*$I77*$L77*CT$9)+(CS77/12*3*$F77*$G77*$I77*$L77*CT$9)</f>
        <v>0</v>
      </c>
      <c r="CU77" s="44"/>
      <c r="CV77" s="44">
        <f t="shared" ref="CV77:CV88" si="561">(CU77/12*5*$D77*$G77*$H77*$L77*CV$8)+(CU77/12*4*$E77*$G77*$I77*$L77*CV$9)+(CU77/12*3*$F77*$G77*$I77*$L77*CV$9)</f>
        <v>0</v>
      </c>
      <c r="CW77" s="44">
        <v>24</v>
      </c>
      <c r="CX77" s="44">
        <f t="shared" ref="CX77:CX88" si="562">(CW77/12*5*$D77*$G77*$H77*$L77*CX$8)+(CW77/12*4*$E77*$G77*$I77*$L77*CX$9)+(CW77/12*3*$F77*$G77*$I77*$L77*CX$9)</f>
        <v>501824.48702399991</v>
      </c>
      <c r="CY77" s="44">
        <v>20</v>
      </c>
      <c r="CZ77" s="44">
        <f t="shared" ref="CZ77:CZ88" si="563">(CY77/12*5*$D77*$G77*$H77*$L77*CZ$8)+(CY77/12*4*$E77*$G77*$I77*$L77*CZ$9)+(CY77/12*3*$F77*$G77*$I77*$L77*CZ$9)</f>
        <v>417413.11471999995</v>
      </c>
      <c r="DA77" s="44">
        <v>70</v>
      </c>
      <c r="DB77" s="44">
        <f t="shared" ref="DB77:DB88" si="564">(DA77/12*5*$D77*$G77*$H77*$L77*DB$8)+(DA77/12*4*$E77*$G77*$I77*$L77*DB$9)+(DA77/12*3*$F77*$G77*$I77*$L77*DB$9)</f>
        <v>1463654.7538199995</v>
      </c>
      <c r="DC77" s="44">
        <v>54</v>
      </c>
      <c r="DD77" s="44">
        <f t="shared" ref="DD77:DD88" si="565">(DC77/12*5*$D77*$G77*$H77*$K77*DD$8)+(DC77/12*4*$E77*$G77*$I77*$K77*DD$9)+(DC77/12*3*$F77*$G77*$I77*$K77*DD$9)</f>
        <v>931424.3315999998</v>
      </c>
      <c r="DE77" s="44"/>
      <c r="DF77" s="44">
        <f t="shared" ref="DF77:DF88" si="566">(DE77/12*5*$D77*$G77*$H77*$K77*DF$8)+(DE77/12*4*$E77*$G77*$I77*$K77*DF$9)+(DE77/12*3*$F77*$G77*$I77*$K77*DF$9)</f>
        <v>0</v>
      </c>
      <c r="DG77" s="44"/>
      <c r="DH77" s="44">
        <f t="shared" ref="DH77:DH88" si="567">(DG77/12*5*$D77*$G77*$H77*$L77*DH$8)+(DG77/12*4*$E77*$G77*$I77*$L77*DH$9)+(DG77/12*3*$F77*$G77*$I77*$L77*DH$9)</f>
        <v>0</v>
      </c>
      <c r="DI77" s="44">
        <v>5</v>
      </c>
      <c r="DJ77" s="44">
        <f t="shared" ref="DJ77:DJ88" si="568">(DI77/12*5*$D77*$G77*$H77*$L77*DJ$8)+(DI77/12*4*$E77*$G77*$I77*$L77*DJ$9)+(DI77/12*3*$F77*$G77*$I77*$L77*DJ$9)</f>
        <v>112224.4494</v>
      </c>
      <c r="DK77" s="44"/>
      <c r="DL77" s="44">
        <f t="shared" ref="DL77:DL88" si="569">(DK77/12*5*$D77*$G77*$H77*$M77*DL$8)+(DK77/12*4*$E77*$G77*$I77*$M77*DL$9)+(DK77/12*3*$F77*$G77*$I77*$M77*DL$9)</f>
        <v>0</v>
      </c>
      <c r="DM77" s="44">
        <v>7</v>
      </c>
      <c r="DN77" s="44">
        <f t="shared" si="294"/>
        <v>232418.63126416664</v>
      </c>
      <c r="DO77" s="44"/>
      <c r="DP77" s="44">
        <f t="shared" ref="DP77:DP138" si="570">(DO77*$D77*$G77*$H77*$L77*DP$8)</f>
        <v>0</v>
      </c>
      <c r="DQ77" s="44">
        <f t="shared" ref="DQ77:DR88" si="571">SUM(O77,Q77,S77,U77,W77,Y77,AA77,AC77,AE77,AG77,AI77,AK77,AM77,AO77,AQ77,AS77,AU77,AW77,AY77,BA77,BC77,BE77,BG77,BI77,BK77,BM77,BO77,BQ77,BS77,BU77,BW77,BY77,CA77,CC77,CE77,CG77,CI77,CK77,CM77,CO77,CQ77,CS77,CU77,CW77,CY77,DA77,DC77,DE77,DG77,DI77,DK77,DM77,DO77)</f>
        <v>1810</v>
      </c>
      <c r="DR77" s="44">
        <f t="shared" si="571"/>
        <v>31891361.304545164</v>
      </c>
    </row>
    <row r="78" spans="1:122" ht="15.75" customHeight="1" x14ac:dyDescent="0.25">
      <c r="A78" s="51"/>
      <c r="B78" s="52">
        <v>56</v>
      </c>
      <c r="C78" s="38" t="s">
        <v>209</v>
      </c>
      <c r="D78" s="39">
        <f t="shared" si="56"/>
        <v>19063</v>
      </c>
      <c r="E78" s="40">
        <v>18530</v>
      </c>
      <c r="F78" s="40">
        <v>18715</v>
      </c>
      <c r="G78" s="53">
        <v>0.62</v>
      </c>
      <c r="H78" s="42">
        <v>1</v>
      </c>
      <c r="I78" s="42">
        <v>1</v>
      </c>
      <c r="J78" s="43"/>
      <c r="K78" s="39">
        <v>1.4</v>
      </c>
      <c r="L78" s="39">
        <v>1.68</v>
      </c>
      <c r="M78" s="39">
        <v>2.23</v>
      </c>
      <c r="N78" s="39">
        <v>2.57</v>
      </c>
      <c r="O78" s="44">
        <v>0</v>
      </c>
      <c r="P78" s="44">
        <f t="shared" si="519"/>
        <v>0</v>
      </c>
      <c r="Q78" s="44">
        <v>0</v>
      </c>
      <c r="R78" s="44">
        <f t="shared" si="520"/>
        <v>0</v>
      </c>
      <c r="S78" s="44"/>
      <c r="T78" s="44">
        <f t="shared" si="521"/>
        <v>0</v>
      </c>
      <c r="U78" s="44"/>
      <c r="V78" s="44">
        <f t="shared" si="522"/>
        <v>0</v>
      </c>
      <c r="W78" s="44"/>
      <c r="X78" s="44">
        <f t="shared" si="523"/>
        <v>0</v>
      </c>
      <c r="Y78" s="44">
        <v>0</v>
      </c>
      <c r="Z78" s="44">
        <f t="shared" si="524"/>
        <v>0</v>
      </c>
      <c r="AA78" s="44"/>
      <c r="AB78" s="44">
        <f t="shared" si="525"/>
        <v>0</v>
      </c>
      <c r="AC78" s="44"/>
      <c r="AD78" s="44">
        <f t="shared" si="526"/>
        <v>0</v>
      </c>
      <c r="AE78" s="44">
        <v>0</v>
      </c>
      <c r="AF78" s="44">
        <f t="shared" si="527"/>
        <v>0</v>
      </c>
      <c r="AG78" s="44">
        <v>2040</v>
      </c>
      <c r="AH78" s="44">
        <f t="shared" si="528"/>
        <v>35349421.953999996</v>
      </c>
      <c r="AI78" s="44"/>
      <c r="AJ78" s="44">
        <f t="shared" si="529"/>
        <v>0</v>
      </c>
      <c r="AK78" s="44"/>
      <c r="AL78" s="44">
        <f t="shared" si="530"/>
        <v>0</v>
      </c>
      <c r="AM78" s="47">
        <v>0</v>
      </c>
      <c r="AN78" s="44">
        <f t="shared" si="531"/>
        <v>0</v>
      </c>
      <c r="AO78" s="48">
        <v>1248</v>
      </c>
      <c r="AP78" s="44">
        <f t="shared" si="532"/>
        <v>24996583.282944001</v>
      </c>
      <c r="AQ78" s="44"/>
      <c r="AR78" s="44">
        <f t="shared" si="533"/>
        <v>0</v>
      </c>
      <c r="AS78" s="44"/>
      <c r="AT78" s="44">
        <f t="shared" si="534"/>
        <v>0</v>
      </c>
      <c r="AU78" s="44"/>
      <c r="AV78" s="44">
        <f t="shared" si="535"/>
        <v>0</v>
      </c>
      <c r="AW78" s="44"/>
      <c r="AX78" s="44">
        <f t="shared" si="536"/>
        <v>0</v>
      </c>
      <c r="AY78" s="44"/>
      <c r="AZ78" s="44">
        <f t="shared" si="537"/>
        <v>0</v>
      </c>
      <c r="BA78" s="44">
        <v>5</v>
      </c>
      <c r="BB78" s="44">
        <f t="shared" si="538"/>
        <v>97412.2114</v>
      </c>
      <c r="BC78" s="44"/>
      <c r="BD78" s="44">
        <f t="shared" si="539"/>
        <v>0</v>
      </c>
      <c r="BE78" s="44"/>
      <c r="BF78" s="44">
        <f t="shared" si="540"/>
        <v>0</v>
      </c>
      <c r="BG78" s="44"/>
      <c r="BH78" s="44">
        <f t="shared" si="541"/>
        <v>0</v>
      </c>
      <c r="BI78" s="44"/>
      <c r="BJ78" s="44">
        <f t="shared" si="542"/>
        <v>0</v>
      </c>
      <c r="BK78" s="44">
        <v>72</v>
      </c>
      <c r="BL78" s="44">
        <f t="shared" si="543"/>
        <v>1256065.4660400001</v>
      </c>
      <c r="BM78" s="44"/>
      <c r="BN78" s="44">
        <f t="shared" si="544"/>
        <v>0</v>
      </c>
      <c r="BO78" s="54"/>
      <c r="BP78" s="44">
        <f t="shared" si="545"/>
        <v>0</v>
      </c>
      <c r="BQ78" s="44"/>
      <c r="BR78" s="44">
        <f t="shared" si="546"/>
        <v>0</v>
      </c>
      <c r="BS78" s="44"/>
      <c r="BT78" s="44">
        <f t="shared" si="547"/>
        <v>0</v>
      </c>
      <c r="BU78" s="44"/>
      <c r="BV78" s="44">
        <f t="shared" si="548"/>
        <v>0</v>
      </c>
      <c r="BW78" s="44"/>
      <c r="BX78" s="44">
        <f t="shared" si="549"/>
        <v>0</v>
      </c>
      <c r="BY78" s="44"/>
      <c r="BZ78" s="44">
        <f t="shared" si="550"/>
        <v>0</v>
      </c>
      <c r="CA78" s="44"/>
      <c r="CB78" s="44">
        <f t="shared" si="551"/>
        <v>0</v>
      </c>
      <c r="CC78" s="44">
        <v>163</v>
      </c>
      <c r="CD78" s="44">
        <f t="shared" si="552"/>
        <v>2904352.42552</v>
      </c>
      <c r="CE78" s="44"/>
      <c r="CF78" s="44">
        <f t="shared" si="553"/>
        <v>0</v>
      </c>
      <c r="CG78" s="44"/>
      <c r="CH78" s="44">
        <f t="shared" si="554"/>
        <v>0</v>
      </c>
      <c r="CI78" s="44"/>
      <c r="CJ78" s="44">
        <f t="shared" si="555"/>
        <v>0</v>
      </c>
      <c r="CK78" s="44">
        <v>143</v>
      </c>
      <c r="CL78" s="44">
        <f t="shared" si="556"/>
        <v>2321657.705033333</v>
      </c>
      <c r="CM78" s="44">
        <v>196</v>
      </c>
      <c r="CN78" s="44">
        <f t="shared" si="557"/>
        <v>3891692.3758159997</v>
      </c>
      <c r="CO78" s="44">
        <v>131</v>
      </c>
      <c r="CP78" s="44">
        <f t="shared" si="558"/>
        <v>2990241.6448379997</v>
      </c>
      <c r="CQ78" s="49">
        <v>109</v>
      </c>
      <c r="CR78" s="44">
        <f t="shared" si="559"/>
        <v>2009759.1420666664</v>
      </c>
      <c r="CS78" s="44"/>
      <c r="CT78" s="44">
        <f t="shared" si="560"/>
        <v>0</v>
      </c>
      <c r="CU78" s="44"/>
      <c r="CV78" s="44">
        <f t="shared" si="561"/>
        <v>0</v>
      </c>
      <c r="CW78" s="44">
        <v>100</v>
      </c>
      <c r="CX78" s="44">
        <f t="shared" si="562"/>
        <v>2235137.8013999998</v>
      </c>
      <c r="CY78" s="44">
        <v>37</v>
      </c>
      <c r="CZ78" s="44">
        <f t="shared" si="563"/>
        <v>825470.41824799986</v>
      </c>
      <c r="DA78" s="44">
        <v>110</v>
      </c>
      <c r="DB78" s="44">
        <f t="shared" si="564"/>
        <v>2458651.5815399997</v>
      </c>
      <c r="DC78" s="44">
        <v>242</v>
      </c>
      <c r="DD78" s="44">
        <f t="shared" si="565"/>
        <v>4462034.0585333332</v>
      </c>
      <c r="DE78" s="44"/>
      <c r="DF78" s="44">
        <f t="shared" si="566"/>
        <v>0</v>
      </c>
      <c r="DG78" s="44"/>
      <c r="DH78" s="44">
        <f t="shared" si="567"/>
        <v>0</v>
      </c>
      <c r="DI78" s="44">
        <v>1</v>
      </c>
      <c r="DJ78" s="44">
        <f t="shared" si="568"/>
        <v>23992.813319999997</v>
      </c>
      <c r="DK78" s="44"/>
      <c r="DL78" s="44">
        <f t="shared" si="569"/>
        <v>0</v>
      </c>
      <c r="DM78" s="44">
        <v>12</v>
      </c>
      <c r="DN78" s="44">
        <f t="shared" si="294"/>
        <v>425910.00408999994</v>
      </c>
      <c r="DO78" s="44"/>
      <c r="DP78" s="44">
        <f t="shared" si="570"/>
        <v>0</v>
      </c>
      <c r="DQ78" s="44">
        <f t="shared" si="571"/>
        <v>4609</v>
      </c>
      <c r="DR78" s="44">
        <f t="shared" si="571"/>
        <v>86248382.884789348</v>
      </c>
    </row>
    <row r="79" spans="1:122" ht="15.75" customHeight="1" x14ac:dyDescent="0.25">
      <c r="A79" s="51"/>
      <c r="B79" s="52">
        <v>57</v>
      </c>
      <c r="C79" s="38" t="s">
        <v>210</v>
      </c>
      <c r="D79" s="39">
        <f t="shared" ref="D79:D142" si="572">D78</f>
        <v>19063</v>
      </c>
      <c r="E79" s="40">
        <v>18530</v>
      </c>
      <c r="F79" s="40">
        <v>18715</v>
      </c>
      <c r="G79" s="53">
        <v>1.4</v>
      </c>
      <c r="H79" s="42">
        <v>1</v>
      </c>
      <c r="I79" s="42">
        <v>1</v>
      </c>
      <c r="J79" s="43"/>
      <c r="K79" s="39">
        <v>1.4</v>
      </c>
      <c r="L79" s="39">
        <v>1.68</v>
      </c>
      <c r="M79" s="39">
        <v>2.23</v>
      </c>
      <c r="N79" s="39">
        <v>2.57</v>
      </c>
      <c r="O79" s="44">
        <v>0</v>
      </c>
      <c r="P79" s="44">
        <f t="shared" si="519"/>
        <v>0</v>
      </c>
      <c r="Q79" s="44">
        <v>0</v>
      </c>
      <c r="R79" s="44">
        <f t="shared" si="520"/>
        <v>0</v>
      </c>
      <c r="S79" s="44">
        <v>0</v>
      </c>
      <c r="T79" s="44">
        <f t="shared" si="521"/>
        <v>0</v>
      </c>
      <c r="U79" s="44"/>
      <c r="V79" s="44">
        <f t="shared" si="522"/>
        <v>0</v>
      </c>
      <c r="W79" s="44">
        <v>0</v>
      </c>
      <c r="X79" s="44">
        <f t="shared" si="523"/>
        <v>0</v>
      </c>
      <c r="Y79" s="44">
        <v>0</v>
      </c>
      <c r="Z79" s="44">
        <f t="shared" si="524"/>
        <v>0</v>
      </c>
      <c r="AA79" s="44">
        <v>0</v>
      </c>
      <c r="AB79" s="44">
        <f t="shared" si="525"/>
        <v>0</v>
      </c>
      <c r="AC79" s="44">
        <v>0</v>
      </c>
      <c r="AD79" s="44">
        <f t="shared" si="526"/>
        <v>0</v>
      </c>
      <c r="AE79" s="44">
        <v>0</v>
      </c>
      <c r="AF79" s="44">
        <f t="shared" si="527"/>
        <v>0</v>
      </c>
      <c r="AG79" s="44">
        <v>5</v>
      </c>
      <c r="AH79" s="44">
        <f t="shared" si="528"/>
        <v>195640.3808333333</v>
      </c>
      <c r="AI79" s="44">
        <v>0</v>
      </c>
      <c r="AJ79" s="44">
        <f t="shared" si="529"/>
        <v>0</v>
      </c>
      <c r="AK79" s="44"/>
      <c r="AL79" s="44">
        <f t="shared" si="530"/>
        <v>0</v>
      </c>
      <c r="AM79" s="47">
        <v>0</v>
      </c>
      <c r="AN79" s="44">
        <f t="shared" si="531"/>
        <v>0</v>
      </c>
      <c r="AO79" s="48">
        <v>8</v>
      </c>
      <c r="AP79" s="44">
        <f t="shared" si="532"/>
        <v>361819.85728</v>
      </c>
      <c r="AQ79" s="44">
        <v>0</v>
      </c>
      <c r="AR79" s="44">
        <f t="shared" si="533"/>
        <v>0</v>
      </c>
      <c r="AS79" s="44">
        <v>0</v>
      </c>
      <c r="AT79" s="44">
        <f t="shared" si="534"/>
        <v>0</v>
      </c>
      <c r="AU79" s="44">
        <v>0</v>
      </c>
      <c r="AV79" s="44">
        <f t="shared" si="535"/>
        <v>0</v>
      </c>
      <c r="AW79" s="44"/>
      <c r="AX79" s="44">
        <f t="shared" si="536"/>
        <v>0</v>
      </c>
      <c r="AY79" s="44"/>
      <c r="AZ79" s="44">
        <f t="shared" si="537"/>
        <v>0</v>
      </c>
      <c r="BA79" s="44"/>
      <c r="BB79" s="44">
        <f t="shared" si="538"/>
        <v>0</v>
      </c>
      <c r="BC79" s="44">
        <v>0</v>
      </c>
      <c r="BD79" s="44">
        <f t="shared" si="539"/>
        <v>0</v>
      </c>
      <c r="BE79" s="44">
        <v>0</v>
      </c>
      <c r="BF79" s="44">
        <f t="shared" si="540"/>
        <v>0</v>
      </c>
      <c r="BG79" s="44">
        <v>0</v>
      </c>
      <c r="BH79" s="44">
        <f t="shared" si="541"/>
        <v>0</v>
      </c>
      <c r="BI79" s="44">
        <v>0</v>
      </c>
      <c r="BJ79" s="44">
        <f t="shared" si="542"/>
        <v>0</v>
      </c>
      <c r="BK79" s="44">
        <v>34</v>
      </c>
      <c r="BL79" s="44">
        <f t="shared" si="543"/>
        <v>1339352.9610999997</v>
      </c>
      <c r="BM79" s="44">
        <v>0</v>
      </c>
      <c r="BN79" s="44">
        <f t="shared" si="544"/>
        <v>0</v>
      </c>
      <c r="BO79" s="54"/>
      <c r="BP79" s="44">
        <f t="shared" si="545"/>
        <v>0</v>
      </c>
      <c r="BQ79" s="44"/>
      <c r="BR79" s="44">
        <f t="shared" si="546"/>
        <v>0</v>
      </c>
      <c r="BS79" s="44">
        <v>0</v>
      </c>
      <c r="BT79" s="44">
        <f t="shared" si="547"/>
        <v>0</v>
      </c>
      <c r="BU79" s="44"/>
      <c r="BV79" s="44">
        <f t="shared" si="548"/>
        <v>0</v>
      </c>
      <c r="BW79" s="44">
        <v>0</v>
      </c>
      <c r="BX79" s="44">
        <f t="shared" si="549"/>
        <v>0</v>
      </c>
      <c r="BY79" s="44"/>
      <c r="BZ79" s="44">
        <f t="shared" si="550"/>
        <v>0</v>
      </c>
      <c r="CA79" s="44">
        <v>0</v>
      </c>
      <c r="CB79" s="44">
        <f t="shared" si="551"/>
        <v>0</v>
      </c>
      <c r="CC79" s="44">
        <v>2</v>
      </c>
      <c r="CD79" s="44">
        <f t="shared" si="552"/>
        <v>80468.897599999997</v>
      </c>
      <c r="CE79" s="44">
        <v>0</v>
      </c>
      <c r="CF79" s="44">
        <f t="shared" si="553"/>
        <v>0</v>
      </c>
      <c r="CG79" s="44"/>
      <c r="CH79" s="44">
        <f t="shared" si="554"/>
        <v>0</v>
      </c>
      <c r="CI79" s="44"/>
      <c r="CJ79" s="44">
        <f t="shared" si="555"/>
        <v>0</v>
      </c>
      <c r="CK79" s="44"/>
      <c r="CL79" s="44">
        <f t="shared" si="556"/>
        <v>0</v>
      </c>
      <c r="CM79" s="44">
        <v>9</v>
      </c>
      <c r="CN79" s="44">
        <f t="shared" si="557"/>
        <v>403516.49057999998</v>
      </c>
      <c r="CO79" s="44">
        <v>1</v>
      </c>
      <c r="CP79" s="44">
        <f t="shared" si="558"/>
        <v>51543.195059999998</v>
      </c>
      <c r="CQ79" s="49"/>
      <c r="CR79" s="44">
        <f t="shared" si="559"/>
        <v>0</v>
      </c>
      <c r="CS79" s="44"/>
      <c r="CT79" s="44">
        <f t="shared" si="560"/>
        <v>0</v>
      </c>
      <c r="CU79" s="44"/>
      <c r="CV79" s="44">
        <f t="shared" si="561"/>
        <v>0</v>
      </c>
      <c r="CW79" s="44">
        <v>0</v>
      </c>
      <c r="CX79" s="44">
        <f t="shared" si="562"/>
        <v>0</v>
      </c>
      <c r="CY79" s="44"/>
      <c r="CZ79" s="44">
        <f t="shared" si="563"/>
        <v>0</v>
      </c>
      <c r="DA79" s="44">
        <v>1</v>
      </c>
      <c r="DB79" s="44">
        <f t="shared" si="564"/>
        <v>50470.853579999988</v>
      </c>
      <c r="DC79" s="44">
        <v>5</v>
      </c>
      <c r="DD79" s="44">
        <f t="shared" si="565"/>
        <v>208172.74333333329</v>
      </c>
      <c r="DE79" s="44"/>
      <c r="DF79" s="44">
        <f t="shared" si="566"/>
        <v>0</v>
      </c>
      <c r="DG79" s="44"/>
      <c r="DH79" s="44">
        <f t="shared" si="567"/>
        <v>0</v>
      </c>
      <c r="DI79" s="44">
        <v>3</v>
      </c>
      <c r="DJ79" s="44">
        <f t="shared" si="568"/>
        <v>162531.96120000002</v>
      </c>
      <c r="DK79" s="44"/>
      <c r="DL79" s="44">
        <f t="shared" si="569"/>
        <v>0</v>
      </c>
      <c r="DM79" s="44"/>
      <c r="DN79" s="44">
        <f t="shared" si="294"/>
        <v>0</v>
      </c>
      <c r="DO79" s="44"/>
      <c r="DP79" s="44">
        <f t="shared" si="570"/>
        <v>0</v>
      </c>
      <c r="DQ79" s="44">
        <f t="shared" si="571"/>
        <v>68</v>
      </c>
      <c r="DR79" s="44">
        <f t="shared" si="571"/>
        <v>2853517.3405666659</v>
      </c>
    </row>
    <row r="80" spans="1:122" ht="15.75" customHeight="1" x14ac:dyDescent="0.25">
      <c r="A80" s="51"/>
      <c r="B80" s="52">
        <v>58</v>
      </c>
      <c r="C80" s="38" t="s">
        <v>211</v>
      </c>
      <c r="D80" s="39">
        <f t="shared" si="572"/>
        <v>19063</v>
      </c>
      <c r="E80" s="40">
        <v>18530</v>
      </c>
      <c r="F80" s="40">
        <v>18715</v>
      </c>
      <c r="G80" s="53">
        <v>1.27</v>
      </c>
      <c r="H80" s="42">
        <v>1</v>
      </c>
      <c r="I80" s="42">
        <v>1</v>
      </c>
      <c r="J80" s="43"/>
      <c r="K80" s="39">
        <v>1.4</v>
      </c>
      <c r="L80" s="39">
        <v>1.68</v>
      </c>
      <c r="M80" s="39">
        <v>2.23</v>
      </c>
      <c r="N80" s="39">
        <v>2.57</v>
      </c>
      <c r="O80" s="44">
        <v>10</v>
      </c>
      <c r="P80" s="44">
        <f t="shared" si="519"/>
        <v>354947.54808333336</v>
      </c>
      <c r="Q80" s="44">
        <v>0</v>
      </c>
      <c r="R80" s="44">
        <f t="shared" si="520"/>
        <v>0</v>
      </c>
      <c r="S80" s="44"/>
      <c r="T80" s="44">
        <f t="shared" si="521"/>
        <v>0</v>
      </c>
      <c r="U80" s="44"/>
      <c r="V80" s="44">
        <f t="shared" si="522"/>
        <v>0</v>
      </c>
      <c r="W80" s="44"/>
      <c r="X80" s="44">
        <f t="shared" si="523"/>
        <v>0</v>
      </c>
      <c r="Y80" s="44">
        <v>30</v>
      </c>
      <c r="Z80" s="44">
        <f t="shared" si="524"/>
        <v>1064842.6442499999</v>
      </c>
      <c r="AA80" s="44"/>
      <c r="AB80" s="44">
        <f t="shared" si="525"/>
        <v>0</v>
      </c>
      <c r="AC80" s="44"/>
      <c r="AD80" s="44">
        <f t="shared" si="526"/>
        <v>0</v>
      </c>
      <c r="AE80" s="44">
        <v>0</v>
      </c>
      <c r="AF80" s="44">
        <f t="shared" si="527"/>
        <v>0</v>
      </c>
      <c r="AG80" s="44">
        <v>1</v>
      </c>
      <c r="AH80" s="44">
        <f t="shared" si="528"/>
        <v>35494.754808333331</v>
      </c>
      <c r="AI80" s="44"/>
      <c r="AJ80" s="44">
        <f t="shared" si="529"/>
        <v>0</v>
      </c>
      <c r="AK80" s="44"/>
      <c r="AL80" s="44">
        <f t="shared" si="530"/>
        <v>0</v>
      </c>
      <c r="AM80" s="47">
        <v>0</v>
      </c>
      <c r="AN80" s="44">
        <f t="shared" si="531"/>
        <v>0</v>
      </c>
      <c r="AO80" s="48">
        <v>60</v>
      </c>
      <c r="AP80" s="44">
        <f t="shared" si="532"/>
        <v>2461667.2432800001</v>
      </c>
      <c r="AQ80" s="44"/>
      <c r="AR80" s="44">
        <f t="shared" si="533"/>
        <v>0</v>
      </c>
      <c r="AS80" s="44">
        <v>1</v>
      </c>
      <c r="AT80" s="44">
        <f t="shared" si="534"/>
        <v>41027.787387999997</v>
      </c>
      <c r="AU80" s="44"/>
      <c r="AV80" s="44">
        <f t="shared" si="535"/>
        <v>0</v>
      </c>
      <c r="AW80" s="44"/>
      <c r="AX80" s="44">
        <f t="shared" si="536"/>
        <v>0</v>
      </c>
      <c r="AY80" s="44"/>
      <c r="AZ80" s="44">
        <f t="shared" si="537"/>
        <v>0</v>
      </c>
      <c r="BA80" s="44">
        <v>1</v>
      </c>
      <c r="BB80" s="44">
        <f t="shared" si="538"/>
        <v>39907.583379999996</v>
      </c>
      <c r="BC80" s="44"/>
      <c r="BD80" s="44">
        <f t="shared" si="539"/>
        <v>0</v>
      </c>
      <c r="BE80" s="44"/>
      <c r="BF80" s="44">
        <f t="shared" si="540"/>
        <v>0</v>
      </c>
      <c r="BG80" s="44"/>
      <c r="BH80" s="44">
        <f t="shared" si="541"/>
        <v>0</v>
      </c>
      <c r="BI80" s="44"/>
      <c r="BJ80" s="44">
        <f t="shared" si="542"/>
        <v>0</v>
      </c>
      <c r="BK80" s="44">
        <v>34</v>
      </c>
      <c r="BL80" s="44">
        <f t="shared" si="543"/>
        <v>1214984.4718550001</v>
      </c>
      <c r="BM80" s="44">
        <v>15</v>
      </c>
      <c r="BN80" s="44">
        <f t="shared" si="544"/>
        <v>512847.34234999993</v>
      </c>
      <c r="BO80" s="54">
        <v>13</v>
      </c>
      <c r="BP80" s="44">
        <f t="shared" si="545"/>
        <v>474479.10691999999</v>
      </c>
      <c r="BQ80" s="44"/>
      <c r="BR80" s="44">
        <f t="shared" si="546"/>
        <v>0</v>
      </c>
      <c r="BS80" s="44"/>
      <c r="BT80" s="44">
        <f t="shared" si="547"/>
        <v>0</v>
      </c>
      <c r="BU80" s="44"/>
      <c r="BV80" s="44">
        <f t="shared" si="548"/>
        <v>0</v>
      </c>
      <c r="BW80" s="44"/>
      <c r="BX80" s="44">
        <f t="shared" si="549"/>
        <v>0</v>
      </c>
      <c r="BY80" s="44"/>
      <c r="BZ80" s="44">
        <f t="shared" si="550"/>
        <v>0</v>
      </c>
      <c r="CA80" s="44"/>
      <c r="CB80" s="44">
        <f t="shared" si="551"/>
        <v>0</v>
      </c>
      <c r="CC80" s="44">
        <v>6</v>
      </c>
      <c r="CD80" s="44">
        <f t="shared" si="552"/>
        <v>218990.35703999997</v>
      </c>
      <c r="CE80" s="44"/>
      <c r="CF80" s="44">
        <f t="shared" si="553"/>
        <v>0</v>
      </c>
      <c r="CG80" s="44">
        <v>5</v>
      </c>
      <c r="CH80" s="44">
        <f t="shared" si="554"/>
        <v>126006.35623333332</v>
      </c>
      <c r="CI80" s="44">
        <v>11</v>
      </c>
      <c r="CJ80" s="44">
        <f t="shared" si="555"/>
        <v>277213.98371333332</v>
      </c>
      <c r="CK80" s="44">
        <v>12</v>
      </c>
      <c r="CL80" s="44">
        <f t="shared" si="556"/>
        <v>399075.83380000002</v>
      </c>
      <c r="CM80" s="44">
        <v>25</v>
      </c>
      <c r="CN80" s="44">
        <f t="shared" si="557"/>
        <v>1016797.506025</v>
      </c>
      <c r="CO80" s="44">
        <v>5</v>
      </c>
      <c r="CP80" s="44">
        <f t="shared" si="558"/>
        <v>233785.20616500001</v>
      </c>
      <c r="CQ80" s="49">
        <v>4</v>
      </c>
      <c r="CR80" s="44">
        <f t="shared" si="559"/>
        <v>151073.93373333328</v>
      </c>
      <c r="CS80" s="44">
        <v>12</v>
      </c>
      <c r="CT80" s="44">
        <f t="shared" si="560"/>
        <v>548394.47140799998</v>
      </c>
      <c r="CU80" s="44">
        <v>1</v>
      </c>
      <c r="CV80" s="44">
        <f t="shared" si="561"/>
        <v>39723.971097999995</v>
      </c>
      <c r="CW80" s="44"/>
      <c r="CX80" s="44">
        <f t="shared" si="562"/>
        <v>0</v>
      </c>
      <c r="CY80" s="44">
        <v>52</v>
      </c>
      <c r="CZ80" s="44">
        <f t="shared" si="563"/>
        <v>2376376.0427680002</v>
      </c>
      <c r="DA80" s="44">
        <v>7</v>
      </c>
      <c r="DB80" s="44">
        <f t="shared" si="564"/>
        <v>320489.92023299995</v>
      </c>
      <c r="DC80" s="44">
        <v>8</v>
      </c>
      <c r="DD80" s="44">
        <f t="shared" si="565"/>
        <v>302147.86746666656</v>
      </c>
      <c r="DE80" s="44">
        <v>1</v>
      </c>
      <c r="DF80" s="44">
        <f t="shared" si="566"/>
        <v>38893.588498333324</v>
      </c>
      <c r="DG80" s="44"/>
      <c r="DH80" s="44">
        <f t="shared" si="567"/>
        <v>0</v>
      </c>
      <c r="DI80" s="44">
        <v>5</v>
      </c>
      <c r="DJ80" s="44">
        <f t="shared" si="568"/>
        <v>245732.8461</v>
      </c>
      <c r="DK80" s="44">
        <v>5</v>
      </c>
      <c r="DL80" s="44">
        <f t="shared" si="569"/>
        <v>336303.90971875004</v>
      </c>
      <c r="DM80" s="44"/>
      <c r="DN80" s="44">
        <f t="shared" si="294"/>
        <v>0</v>
      </c>
      <c r="DO80" s="44"/>
      <c r="DP80" s="44">
        <f t="shared" si="570"/>
        <v>0</v>
      </c>
      <c r="DQ80" s="44">
        <f t="shared" si="571"/>
        <v>324</v>
      </c>
      <c r="DR80" s="44">
        <f t="shared" si="571"/>
        <v>12831204.276315417</v>
      </c>
    </row>
    <row r="81" spans="1:122" ht="15.75" customHeight="1" x14ac:dyDescent="0.25">
      <c r="A81" s="51"/>
      <c r="B81" s="52">
        <v>59</v>
      </c>
      <c r="C81" s="38" t="s">
        <v>212</v>
      </c>
      <c r="D81" s="39">
        <f t="shared" si="572"/>
        <v>19063</v>
      </c>
      <c r="E81" s="40">
        <v>18530</v>
      </c>
      <c r="F81" s="40">
        <v>18715</v>
      </c>
      <c r="G81" s="53">
        <v>3.12</v>
      </c>
      <c r="H81" s="42">
        <v>1</v>
      </c>
      <c r="I81" s="42">
        <v>1</v>
      </c>
      <c r="J81" s="43"/>
      <c r="K81" s="39">
        <v>1.4</v>
      </c>
      <c r="L81" s="39">
        <v>1.68</v>
      </c>
      <c r="M81" s="39">
        <v>2.23</v>
      </c>
      <c r="N81" s="39">
        <v>2.57</v>
      </c>
      <c r="O81" s="44">
        <v>5</v>
      </c>
      <c r="P81" s="44">
        <f t="shared" si="519"/>
        <v>435998.56300000008</v>
      </c>
      <c r="Q81" s="44">
        <v>0</v>
      </c>
      <c r="R81" s="44">
        <f t="shared" si="520"/>
        <v>0</v>
      </c>
      <c r="S81" s="44"/>
      <c r="T81" s="44">
        <f t="shared" si="521"/>
        <v>0</v>
      </c>
      <c r="U81" s="44"/>
      <c r="V81" s="44">
        <f t="shared" si="522"/>
        <v>0</v>
      </c>
      <c r="W81" s="44"/>
      <c r="X81" s="44">
        <f t="shared" si="523"/>
        <v>0</v>
      </c>
      <c r="Y81" s="44">
        <v>7</v>
      </c>
      <c r="Z81" s="44">
        <f t="shared" si="524"/>
        <v>610397.98820000002</v>
      </c>
      <c r="AA81" s="44"/>
      <c r="AB81" s="44">
        <f t="shared" si="525"/>
        <v>0</v>
      </c>
      <c r="AC81" s="44"/>
      <c r="AD81" s="44">
        <f t="shared" si="526"/>
        <v>0</v>
      </c>
      <c r="AE81" s="44">
        <v>0</v>
      </c>
      <c r="AF81" s="44">
        <f t="shared" si="527"/>
        <v>0</v>
      </c>
      <c r="AG81" s="44">
        <v>0</v>
      </c>
      <c r="AH81" s="44">
        <f t="shared" si="528"/>
        <v>0</v>
      </c>
      <c r="AI81" s="44"/>
      <c r="AJ81" s="44">
        <f t="shared" si="529"/>
        <v>0</v>
      </c>
      <c r="AK81" s="44"/>
      <c r="AL81" s="44">
        <f t="shared" si="530"/>
        <v>0</v>
      </c>
      <c r="AM81" s="47">
        <v>0</v>
      </c>
      <c r="AN81" s="44">
        <f t="shared" si="531"/>
        <v>0</v>
      </c>
      <c r="AO81" s="48">
        <v>2</v>
      </c>
      <c r="AP81" s="44">
        <f t="shared" si="532"/>
        <v>201585.34905600001</v>
      </c>
      <c r="AQ81" s="44"/>
      <c r="AR81" s="44">
        <f t="shared" si="533"/>
        <v>0</v>
      </c>
      <c r="AS81" s="44">
        <v>5</v>
      </c>
      <c r="AT81" s="44">
        <f t="shared" si="534"/>
        <v>503963.37264000007</v>
      </c>
      <c r="AU81" s="44"/>
      <c r="AV81" s="44">
        <f t="shared" si="535"/>
        <v>0</v>
      </c>
      <c r="AW81" s="44"/>
      <c r="AX81" s="44">
        <f t="shared" si="536"/>
        <v>0</v>
      </c>
      <c r="AY81" s="44"/>
      <c r="AZ81" s="44">
        <f t="shared" si="537"/>
        <v>0</v>
      </c>
      <c r="BA81" s="44"/>
      <c r="BB81" s="44">
        <f t="shared" si="538"/>
        <v>0</v>
      </c>
      <c r="BC81" s="44"/>
      <c r="BD81" s="44">
        <f t="shared" si="539"/>
        <v>0</v>
      </c>
      <c r="BE81" s="44"/>
      <c r="BF81" s="44">
        <f t="shared" si="540"/>
        <v>0</v>
      </c>
      <c r="BG81" s="44"/>
      <c r="BH81" s="44">
        <f t="shared" si="541"/>
        <v>0</v>
      </c>
      <c r="BI81" s="44"/>
      <c r="BJ81" s="44">
        <f t="shared" si="542"/>
        <v>0</v>
      </c>
      <c r="BK81" s="44">
        <v>13</v>
      </c>
      <c r="BL81" s="44">
        <f t="shared" si="543"/>
        <v>1141263.7836599997</v>
      </c>
      <c r="BM81" s="44">
        <v>2</v>
      </c>
      <c r="BN81" s="44">
        <f t="shared" si="544"/>
        <v>167987.79087999999</v>
      </c>
      <c r="BO81" s="54">
        <v>3</v>
      </c>
      <c r="BP81" s="44">
        <f t="shared" si="545"/>
        <v>268996.02911999996</v>
      </c>
      <c r="BQ81" s="44"/>
      <c r="BR81" s="44">
        <f t="shared" si="546"/>
        <v>0</v>
      </c>
      <c r="BS81" s="44"/>
      <c r="BT81" s="44">
        <f t="shared" si="547"/>
        <v>0</v>
      </c>
      <c r="BU81" s="44"/>
      <c r="BV81" s="44">
        <f t="shared" si="548"/>
        <v>0</v>
      </c>
      <c r="BW81" s="44"/>
      <c r="BX81" s="44">
        <f t="shared" si="549"/>
        <v>0</v>
      </c>
      <c r="BY81" s="44"/>
      <c r="BZ81" s="44">
        <f t="shared" si="550"/>
        <v>0</v>
      </c>
      <c r="CA81" s="44"/>
      <c r="CB81" s="44">
        <f t="shared" si="551"/>
        <v>0</v>
      </c>
      <c r="CC81" s="44"/>
      <c r="CD81" s="44">
        <f t="shared" si="552"/>
        <v>0</v>
      </c>
      <c r="CE81" s="44"/>
      <c r="CF81" s="44">
        <f t="shared" si="553"/>
        <v>0</v>
      </c>
      <c r="CG81" s="44"/>
      <c r="CH81" s="44">
        <f t="shared" si="554"/>
        <v>0</v>
      </c>
      <c r="CI81" s="44"/>
      <c r="CJ81" s="44">
        <f t="shared" si="555"/>
        <v>0</v>
      </c>
      <c r="CK81" s="44"/>
      <c r="CL81" s="44">
        <f t="shared" si="556"/>
        <v>0</v>
      </c>
      <c r="CM81" s="44"/>
      <c r="CN81" s="44">
        <f t="shared" si="557"/>
        <v>0</v>
      </c>
      <c r="CO81" s="44"/>
      <c r="CP81" s="44">
        <f t="shared" si="558"/>
        <v>0</v>
      </c>
      <c r="CQ81" s="49"/>
      <c r="CR81" s="44">
        <f t="shared" si="559"/>
        <v>0</v>
      </c>
      <c r="CS81" s="44">
        <v>0</v>
      </c>
      <c r="CT81" s="44">
        <f t="shared" si="560"/>
        <v>0</v>
      </c>
      <c r="CU81" s="44"/>
      <c r="CV81" s="44">
        <f t="shared" si="561"/>
        <v>0</v>
      </c>
      <c r="CW81" s="44">
        <v>0</v>
      </c>
      <c r="CX81" s="44">
        <f t="shared" si="562"/>
        <v>0</v>
      </c>
      <c r="CY81" s="44"/>
      <c r="CZ81" s="44">
        <f t="shared" si="563"/>
        <v>0</v>
      </c>
      <c r="DA81" s="44"/>
      <c r="DB81" s="44">
        <f t="shared" si="564"/>
        <v>0</v>
      </c>
      <c r="DC81" s="44"/>
      <c r="DD81" s="44">
        <f t="shared" si="565"/>
        <v>0</v>
      </c>
      <c r="DE81" s="44">
        <v>1</v>
      </c>
      <c r="DF81" s="44">
        <f t="shared" si="566"/>
        <v>95549.603239999982</v>
      </c>
      <c r="DG81" s="44"/>
      <c r="DH81" s="44">
        <f t="shared" si="567"/>
        <v>0</v>
      </c>
      <c r="DI81" s="44"/>
      <c r="DJ81" s="44">
        <f t="shared" si="568"/>
        <v>0</v>
      </c>
      <c r="DK81" s="44"/>
      <c r="DL81" s="44">
        <f t="shared" si="569"/>
        <v>0</v>
      </c>
      <c r="DM81" s="44"/>
      <c r="DN81" s="44">
        <f t="shared" si="294"/>
        <v>0</v>
      </c>
      <c r="DO81" s="44"/>
      <c r="DP81" s="44">
        <f t="shared" si="570"/>
        <v>0</v>
      </c>
      <c r="DQ81" s="44">
        <f t="shared" si="571"/>
        <v>38</v>
      </c>
      <c r="DR81" s="44">
        <f t="shared" si="571"/>
        <v>3425742.4797959998</v>
      </c>
    </row>
    <row r="82" spans="1:122" ht="15.75" customHeight="1" x14ac:dyDescent="0.25">
      <c r="A82" s="51"/>
      <c r="B82" s="52">
        <v>60</v>
      </c>
      <c r="C82" s="38" t="s">
        <v>213</v>
      </c>
      <c r="D82" s="39">
        <f t="shared" si="572"/>
        <v>19063</v>
      </c>
      <c r="E82" s="40">
        <v>18530</v>
      </c>
      <c r="F82" s="40">
        <v>18715</v>
      </c>
      <c r="G82" s="53">
        <v>4.51</v>
      </c>
      <c r="H82" s="42">
        <v>1</v>
      </c>
      <c r="I82" s="42">
        <v>1</v>
      </c>
      <c r="J82" s="43"/>
      <c r="K82" s="39">
        <v>1.4</v>
      </c>
      <c r="L82" s="39">
        <v>1.68</v>
      </c>
      <c r="M82" s="39">
        <v>2.23</v>
      </c>
      <c r="N82" s="39">
        <v>2.57</v>
      </c>
      <c r="O82" s="44">
        <v>0</v>
      </c>
      <c r="P82" s="44">
        <f t="shared" si="519"/>
        <v>0</v>
      </c>
      <c r="Q82" s="44">
        <v>0</v>
      </c>
      <c r="R82" s="44">
        <f t="shared" si="520"/>
        <v>0</v>
      </c>
      <c r="S82" s="44"/>
      <c r="T82" s="44">
        <f t="shared" si="521"/>
        <v>0</v>
      </c>
      <c r="U82" s="44"/>
      <c r="V82" s="44">
        <f t="shared" si="522"/>
        <v>0</v>
      </c>
      <c r="W82" s="44"/>
      <c r="X82" s="44">
        <f t="shared" si="523"/>
        <v>0</v>
      </c>
      <c r="Y82" s="44">
        <v>0</v>
      </c>
      <c r="Z82" s="44">
        <f t="shared" si="524"/>
        <v>0</v>
      </c>
      <c r="AA82" s="44"/>
      <c r="AB82" s="44">
        <f t="shared" si="525"/>
        <v>0</v>
      </c>
      <c r="AC82" s="44"/>
      <c r="AD82" s="44">
        <f t="shared" si="526"/>
        <v>0</v>
      </c>
      <c r="AE82" s="44">
        <v>0</v>
      </c>
      <c r="AF82" s="44">
        <f t="shared" si="527"/>
        <v>0</v>
      </c>
      <c r="AG82" s="44">
        <v>24</v>
      </c>
      <c r="AH82" s="44">
        <f t="shared" si="528"/>
        <v>3025159.2601999999</v>
      </c>
      <c r="AI82" s="44"/>
      <c r="AJ82" s="44">
        <f t="shared" si="529"/>
        <v>0</v>
      </c>
      <c r="AK82" s="44"/>
      <c r="AL82" s="44">
        <f t="shared" si="530"/>
        <v>0</v>
      </c>
      <c r="AM82" s="47">
        <v>0</v>
      </c>
      <c r="AN82" s="44">
        <f t="shared" si="531"/>
        <v>0</v>
      </c>
      <c r="AO82" s="48">
        <v>2</v>
      </c>
      <c r="AP82" s="44">
        <f t="shared" si="532"/>
        <v>291394.206488</v>
      </c>
      <c r="AQ82" s="44"/>
      <c r="AR82" s="44">
        <f t="shared" si="533"/>
        <v>0</v>
      </c>
      <c r="AS82" s="44"/>
      <c r="AT82" s="44">
        <f t="shared" si="534"/>
        <v>0</v>
      </c>
      <c r="AU82" s="44"/>
      <c r="AV82" s="44">
        <f t="shared" si="535"/>
        <v>0</v>
      </c>
      <c r="AW82" s="44"/>
      <c r="AX82" s="44">
        <f t="shared" si="536"/>
        <v>0</v>
      </c>
      <c r="AY82" s="44"/>
      <c r="AZ82" s="44">
        <f t="shared" si="537"/>
        <v>0</v>
      </c>
      <c r="BA82" s="44"/>
      <c r="BB82" s="44">
        <f t="shared" si="538"/>
        <v>0</v>
      </c>
      <c r="BC82" s="44"/>
      <c r="BD82" s="44">
        <f t="shared" si="539"/>
        <v>0</v>
      </c>
      <c r="BE82" s="44"/>
      <c r="BF82" s="44">
        <f t="shared" si="540"/>
        <v>0</v>
      </c>
      <c r="BG82" s="44"/>
      <c r="BH82" s="44">
        <f t="shared" si="541"/>
        <v>0</v>
      </c>
      <c r="BI82" s="44"/>
      <c r="BJ82" s="44">
        <f t="shared" si="542"/>
        <v>0</v>
      </c>
      <c r="BK82" s="44">
        <v>0</v>
      </c>
      <c r="BL82" s="44">
        <f t="shared" si="543"/>
        <v>0</v>
      </c>
      <c r="BM82" s="44"/>
      <c r="BN82" s="44">
        <f t="shared" si="544"/>
        <v>0</v>
      </c>
      <c r="BO82" s="54"/>
      <c r="BP82" s="44">
        <f t="shared" si="545"/>
        <v>0</v>
      </c>
      <c r="BQ82" s="44"/>
      <c r="BR82" s="44">
        <f t="shared" si="546"/>
        <v>0</v>
      </c>
      <c r="BS82" s="44"/>
      <c r="BT82" s="44">
        <f t="shared" si="547"/>
        <v>0</v>
      </c>
      <c r="BU82" s="44"/>
      <c r="BV82" s="44">
        <f t="shared" si="548"/>
        <v>0</v>
      </c>
      <c r="BW82" s="44"/>
      <c r="BX82" s="44">
        <f t="shared" si="549"/>
        <v>0</v>
      </c>
      <c r="BY82" s="44"/>
      <c r="BZ82" s="44">
        <f t="shared" si="550"/>
        <v>0</v>
      </c>
      <c r="CA82" s="44"/>
      <c r="CB82" s="44">
        <f t="shared" si="551"/>
        <v>0</v>
      </c>
      <c r="CC82" s="44"/>
      <c r="CD82" s="44">
        <f t="shared" si="552"/>
        <v>0</v>
      </c>
      <c r="CE82" s="44"/>
      <c r="CF82" s="44">
        <f t="shared" si="553"/>
        <v>0</v>
      </c>
      <c r="CG82" s="44"/>
      <c r="CH82" s="44">
        <f t="shared" si="554"/>
        <v>0</v>
      </c>
      <c r="CI82" s="44"/>
      <c r="CJ82" s="44">
        <f t="shared" si="555"/>
        <v>0</v>
      </c>
      <c r="CK82" s="44"/>
      <c r="CL82" s="44">
        <f t="shared" si="556"/>
        <v>0</v>
      </c>
      <c r="CM82" s="44"/>
      <c r="CN82" s="44">
        <f t="shared" si="557"/>
        <v>0</v>
      </c>
      <c r="CO82" s="44"/>
      <c r="CP82" s="44">
        <f t="shared" si="558"/>
        <v>0</v>
      </c>
      <c r="CQ82" s="49"/>
      <c r="CR82" s="44">
        <f t="shared" si="559"/>
        <v>0</v>
      </c>
      <c r="CS82" s="44">
        <v>0</v>
      </c>
      <c r="CT82" s="44">
        <f t="shared" si="560"/>
        <v>0</v>
      </c>
      <c r="CU82" s="44"/>
      <c r="CV82" s="44">
        <f t="shared" si="561"/>
        <v>0</v>
      </c>
      <c r="CW82" s="44">
        <v>0</v>
      </c>
      <c r="CX82" s="44">
        <f t="shared" si="562"/>
        <v>0</v>
      </c>
      <c r="CY82" s="44"/>
      <c r="CZ82" s="44">
        <f t="shared" si="563"/>
        <v>0</v>
      </c>
      <c r="DA82" s="44"/>
      <c r="DB82" s="44">
        <f t="shared" si="564"/>
        <v>0</v>
      </c>
      <c r="DC82" s="44"/>
      <c r="DD82" s="44">
        <f t="shared" si="565"/>
        <v>0</v>
      </c>
      <c r="DE82" s="44"/>
      <c r="DF82" s="44">
        <f t="shared" si="566"/>
        <v>0</v>
      </c>
      <c r="DG82" s="44"/>
      <c r="DH82" s="44">
        <f t="shared" si="567"/>
        <v>0</v>
      </c>
      <c r="DI82" s="44"/>
      <c r="DJ82" s="44">
        <f t="shared" si="568"/>
        <v>0</v>
      </c>
      <c r="DK82" s="44"/>
      <c r="DL82" s="44">
        <f t="shared" si="569"/>
        <v>0</v>
      </c>
      <c r="DM82" s="44"/>
      <c r="DN82" s="44">
        <f t="shared" si="294"/>
        <v>0</v>
      </c>
      <c r="DO82" s="44"/>
      <c r="DP82" s="44">
        <f t="shared" si="570"/>
        <v>0</v>
      </c>
      <c r="DQ82" s="44">
        <f t="shared" si="571"/>
        <v>26</v>
      </c>
      <c r="DR82" s="44">
        <f t="shared" si="571"/>
        <v>3316553.4666879997</v>
      </c>
    </row>
    <row r="83" spans="1:122" ht="40.5" customHeight="1" x14ac:dyDescent="0.25">
      <c r="A83" s="51"/>
      <c r="B83" s="52">
        <v>61</v>
      </c>
      <c r="C83" s="38" t="s">
        <v>214</v>
      </c>
      <c r="D83" s="39">
        <f t="shared" si="572"/>
        <v>19063</v>
      </c>
      <c r="E83" s="40">
        <v>18530</v>
      </c>
      <c r="F83" s="40">
        <v>18715</v>
      </c>
      <c r="G83" s="53">
        <v>1.18</v>
      </c>
      <c r="H83" s="42">
        <v>1</v>
      </c>
      <c r="I83" s="42">
        <v>1</v>
      </c>
      <c r="J83" s="43"/>
      <c r="K83" s="39">
        <v>1.4</v>
      </c>
      <c r="L83" s="39">
        <v>1.68</v>
      </c>
      <c r="M83" s="39">
        <v>2.23</v>
      </c>
      <c r="N83" s="39">
        <v>2.57</v>
      </c>
      <c r="O83" s="44">
        <v>5</v>
      </c>
      <c r="P83" s="44">
        <f t="shared" si="519"/>
        <v>164896.8924166667</v>
      </c>
      <c r="Q83" s="44">
        <v>0</v>
      </c>
      <c r="R83" s="44">
        <f t="shared" si="520"/>
        <v>0</v>
      </c>
      <c r="S83" s="44">
        <v>0</v>
      </c>
      <c r="T83" s="44">
        <f t="shared" si="521"/>
        <v>0</v>
      </c>
      <c r="U83" s="44"/>
      <c r="V83" s="44">
        <f t="shared" si="522"/>
        <v>0</v>
      </c>
      <c r="W83" s="44">
        <v>0</v>
      </c>
      <c r="X83" s="44">
        <f t="shared" si="523"/>
        <v>0</v>
      </c>
      <c r="Y83" s="44">
        <v>0</v>
      </c>
      <c r="Z83" s="44">
        <f t="shared" si="524"/>
        <v>0</v>
      </c>
      <c r="AA83" s="44">
        <v>0</v>
      </c>
      <c r="AB83" s="44">
        <f t="shared" si="525"/>
        <v>0</v>
      </c>
      <c r="AC83" s="44">
        <v>0</v>
      </c>
      <c r="AD83" s="44">
        <f t="shared" si="526"/>
        <v>0</v>
      </c>
      <c r="AE83" s="44">
        <v>0</v>
      </c>
      <c r="AF83" s="44">
        <f t="shared" si="527"/>
        <v>0</v>
      </c>
      <c r="AG83" s="44">
        <v>2</v>
      </c>
      <c r="AH83" s="44">
        <f t="shared" si="528"/>
        <v>65958.756966666653</v>
      </c>
      <c r="AI83" s="44">
        <v>0</v>
      </c>
      <c r="AJ83" s="44">
        <f t="shared" si="529"/>
        <v>0</v>
      </c>
      <c r="AK83" s="44"/>
      <c r="AL83" s="44">
        <f t="shared" si="530"/>
        <v>0</v>
      </c>
      <c r="AM83" s="47">
        <v>0</v>
      </c>
      <c r="AN83" s="44">
        <f t="shared" si="531"/>
        <v>0</v>
      </c>
      <c r="AO83" s="48">
        <v>265</v>
      </c>
      <c r="AP83" s="44">
        <f t="shared" si="532"/>
        <v>10101881.193879999</v>
      </c>
      <c r="AQ83" s="44"/>
      <c r="AR83" s="44">
        <f t="shared" si="533"/>
        <v>0</v>
      </c>
      <c r="AS83" s="44">
        <v>25</v>
      </c>
      <c r="AT83" s="44">
        <f t="shared" si="534"/>
        <v>953007.65980000002</v>
      </c>
      <c r="AU83" s="44">
        <v>0</v>
      </c>
      <c r="AV83" s="44">
        <f t="shared" si="535"/>
        <v>0</v>
      </c>
      <c r="AW83" s="44"/>
      <c r="AX83" s="44">
        <f t="shared" si="536"/>
        <v>0</v>
      </c>
      <c r="AY83" s="44"/>
      <c r="AZ83" s="44">
        <f t="shared" si="537"/>
        <v>0</v>
      </c>
      <c r="BA83" s="44">
        <v>2</v>
      </c>
      <c r="BB83" s="44">
        <f t="shared" si="538"/>
        <v>74158.973839999977</v>
      </c>
      <c r="BC83" s="44">
        <v>0</v>
      </c>
      <c r="BD83" s="44">
        <f t="shared" si="539"/>
        <v>0</v>
      </c>
      <c r="BE83" s="44">
        <v>0</v>
      </c>
      <c r="BF83" s="44">
        <f t="shared" si="540"/>
        <v>0</v>
      </c>
      <c r="BG83" s="44">
        <v>0</v>
      </c>
      <c r="BH83" s="44">
        <f t="shared" si="541"/>
        <v>0</v>
      </c>
      <c r="BI83" s="44">
        <v>0</v>
      </c>
      <c r="BJ83" s="44">
        <f t="shared" si="542"/>
        <v>0</v>
      </c>
      <c r="BK83" s="44">
        <f>315+35</f>
        <v>350</v>
      </c>
      <c r="BL83" s="44">
        <f t="shared" si="543"/>
        <v>11620856.574250001</v>
      </c>
      <c r="BM83" s="44">
        <v>16</v>
      </c>
      <c r="BN83" s="44">
        <f t="shared" si="544"/>
        <v>508270.75189333322</v>
      </c>
      <c r="BO83" s="54"/>
      <c r="BP83" s="44">
        <f t="shared" si="545"/>
        <v>0</v>
      </c>
      <c r="BQ83" s="44"/>
      <c r="BR83" s="44">
        <f t="shared" si="546"/>
        <v>0</v>
      </c>
      <c r="BS83" s="44"/>
      <c r="BT83" s="44">
        <f t="shared" si="547"/>
        <v>0</v>
      </c>
      <c r="BU83" s="44">
        <v>1</v>
      </c>
      <c r="BV83" s="44">
        <f t="shared" si="548"/>
        <v>23415.354386666659</v>
      </c>
      <c r="BW83" s="44">
        <v>0</v>
      </c>
      <c r="BX83" s="44">
        <f t="shared" si="549"/>
        <v>0</v>
      </c>
      <c r="BY83" s="44"/>
      <c r="BZ83" s="44">
        <f t="shared" si="550"/>
        <v>0</v>
      </c>
      <c r="CA83" s="44">
        <v>0</v>
      </c>
      <c r="CB83" s="44">
        <f t="shared" si="551"/>
        <v>0</v>
      </c>
      <c r="CC83" s="44">
        <v>12</v>
      </c>
      <c r="CD83" s="44">
        <f t="shared" si="552"/>
        <v>406942.71071999992</v>
      </c>
      <c r="CE83" s="44">
        <v>0</v>
      </c>
      <c r="CF83" s="44">
        <f t="shared" si="553"/>
        <v>0</v>
      </c>
      <c r="CG83" s="44"/>
      <c r="CH83" s="44">
        <f t="shared" si="554"/>
        <v>0</v>
      </c>
      <c r="CI83" s="44"/>
      <c r="CJ83" s="44">
        <f t="shared" si="555"/>
        <v>0</v>
      </c>
      <c r="CK83" s="44">
        <v>25</v>
      </c>
      <c r="CL83" s="44">
        <f t="shared" si="556"/>
        <v>772489.31083333329</v>
      </c>
      <c r="CM83" s="44">
        <v>21</v>
      </c>
      <c r="CN83" s="44">
        <f t="shared" si="557"/>
        <v>793582.43147399987</v>
      </c>
      <c r="CO83" s="44">
        <v>17</v>
      </c>
      <c r="CP83" s="44">
        <f t="shared" si="558"/>
        <v>738540.35207399994</v>
      </c>
      <c r="CQ83" s="49">
        <v>11</v>
      </c>
      <c r="CR83" s="44">
        <f t="shared" si="559"/>
        <v>386011.74406666658</v>
      </c>
      <c r="CS83" s="44">
        <v>10</v>
      </c>
      <c r="CT83" s="44">
        <f t="shared" si="560"/>
        <v>424609.89256000001</v>
      </c>
      <c r="CU83" s="44"/>
      <c r="CV83" s="44">
        <f t="shared" si="561"/>
        <v>0</v>
      </c>
      <c r="CW83" s="44">
        <v>3</v>
      </c>
      <c r="CX83" s="44">
        <f t="shared" si="562"/>
        <v>127619.15833799998</v>
      </c>
      <c r="CY83" s="44">
        <v>10</v>
      </c>
      <c r="CZ83" s="44">
        <f t="shared" si="563"/>
        <v>424609.89256000001</v>
      </c>
      <c r="DA83" s="44">
        <v>16</v>
      </c>
      <c r="DB83" s="44">
        <f t="shared" si="564"/>
        <v>680635.51113599993</v>
      </c>
      <c r="DC83" s="44">
        <v>48</v>
      </c>
      <c r="DD83" s="44">
        <f t="shared" si="565"/>
        <v>1684414.8831999996</v>
      </c>
      <c r="DE83" s="44">
        <v>8</v>
      </c>
      <c r="DF83" s="44">
        <f t="shared" si="566"/>
        <v>289098.79954666656</v>
      </c>
      <c r="DG83" s="44"/>
      <c r="DH83" s="44">
        <f t="shared" si="567"/>
        <v>0</v>
      </c>
      <c r="DI83" s="44"/>
      <c r="DJ83" s="44">
        <f t="shared" si="568"/>
        <v>0</v>
      </c>
      <c r="DK83" s="44">
        <v>4</v>
      </c>
      <c r="DL83" s="44">
        <f t="shared" si="569"/>
        <v>249977.07934999996</v>
      </c>
      <c r="DM83" s="44">
        <v>7</v>
      </c>
      <c r="DN83" s="44">
        <f t="shared" si="294"/>
        <v>472851.69808916666</v>
      </c>
      <c r="DO83" s="44"/>
      <c r="DP83" s="44">
        <f t="shared" si="570"/>
        <v>0</v>
      </c>
      <c r="DQ83" s="44">
        <f t="shared" si="571"/>
        <v>858</v>
      </c>
      <c r="DR83" s="44">
        <f t="shared" si="571"/>
        <v>30963829.621381167</v>
      </c>
    </row>
    <row r="84" spans="1:122" ht="30.75" customHeight="1" x14ac:dyDescent="0.25">
      <c r="A84" s="51"/>
      <c r="B84" s="52">
        <v>62</v>
      </c>
      <c r="C84" s="38" t="s">
        <v>215</v>
      </c>
      <c r="D84" s="39">
        <f t="shared" si="572"/>
        <v>19063</v>
      </c>
      <c r="E84" s="40">
        <v>18530</v>
      </c>
      <c r="F84" s="40">
        <v>18715</v>
      </c>
      <c r="G84" s="53">
        <v>0.98</v>
      </c>
      <c r="H84" s="42">
        <v>1</v>
      </c>
      <c r="I84" s="42">
        <v>1</v>
      </c>
      <c r="J84" s="43"/>
      <c r="K84" s="39">
        <v>1.4</v>
      </c>
      <c r="L84" s="39">
        <v>1.68</v>
      </c>
      <c r="M84" s="39">
        <v>2.23</v>
      </c>
      <c r="N84" s="39">
        <v>2.57</v>
      </c>
      <c r="O84" s="44">
        <v>0</v>
      </c>
      <c r="P84" s="44">
        <f t="shared" si="519"/>
        <v>0</v>
      </c>
      <c r="Q84" s="44">
        <v>0</v>
      </c>
      <c r="R84" s="44">
        <f t="shared" si="520"/>
        <v>0</v>
      </c>
      <c r="S84" s="44"/>
      <c r="T84" s="44">
        <f t="shared" si="521"/>
        <v>0</v>
      </c>
      <c r="U84" s="44"/>
      <c r="V84" s="44">
        <f t="shared" si="522"/>
        <v>0</v>
      </c>
      <c r="W84" s="44"/>
      <c r="X84" s="44">
        <f t="shared" si="523"/>
        <v>0</v>
      </c>
      <c r="Y84" s="44">
        <v>0</v>
      </c>
      <c r="Z84" s="44">
        <f t="shared" si="524"/>
        <v>0</v>
      </c>
      <c r="AA84" s="44"/>
      <c r="AB84" s="44">
        <f t="shared" si="525"/>
        <v>0</v>
      </c>
      <c r="AC84" s="44"/>
      <c r="AD84" s="44">
        <f t="shared" si="526"/>
        <v>0</v>
      </c>
      <c r="AE84" s="44">
        <v>0</v>
      </c>
      <c r="AF84" s="44">
        <f t="shared" si="527"/>
        <v>0</v>
      </c>
      <c r="AG84" s="44">
        <v>300</v>
      </c>
      <c r="AH84" s="44">
        <f t="shared" si="528"/>
        <v>8216895.9949999992</v>
      </c>
      <c r="AI84" s="44"/>
      <c r="AJ84" s="44">
        <f t="shared" si="529"/>
        <v>0</v>
      </c>
      <c r="AK84" s="44">
        <v>1</v>
      </c>
      <c r="AL84" s="44">
        <f t="shared" si="530"/>
        <v>23321.158816666662</v>
      </c>
      <c r="AM84" s="47">
        <v>0</v>
      </c>
      <c r="AN84" s="44">
        <f t="shared" si="531"/>
        <v>0</v>
      </c>
      <c r="AO84" s="48">
        <v>1001</v>
      </c>
      <c r="AP84" s="44">
        <f t="shared" si="532"/>
        <v>31690896.749511998</v>
      </c>
      <c r="AQ84" s="44"/>
      <c r="AR84" s="44">
        <f t="shared" si="533"/>
        <v>0</v>
      </c>
      <c r="AS84" s="44"/>
      <c r="AT84" s="44">
        <f t="shared" si="534"/>
        <v>0</v>
      </c>
      <c r="AU84" s="44"/>
      <c r="AV84" s="44">
        <f t="shared" si="535"/>
        <v>0</v>
      </c>
      <c r="AW84" s="44"/>
      <c r="AX84" s="44">
        <f t="shared" si="536"/>
        <v>0</v>
      </c>
      <c r="AY84" s="44"/>
      <c r="AZ84" s="44">
        <f t="shared" si="537"/>
        <v>0</v>
      </c>
      <c r="BA84" s="44"/>
      <c r="BB84" s="44">
        <f t="shared" si="538"/>
        <v>0</v>
      </c>
      <c r="BC84" s="44"/>
      <c r="BD84" s="44">
        <f t="shared" si="539"/>
        <v>0</v>
      </c>
      <c r="BE84" s="44"/>
      <c r="BF84" s="44">
        <f t="shared" si="540"/>
        <v>0</v>
      </c>
      <c r="BG84" s="44"/>
      <c r="BH84" s="44">
        <f t="shared" si="541"/>
        <v>0</v>
      </c>
      <c r="BI84" s="44"/>
      <c r="BJ84" s="44">
        <f t="shared" si="542"/>
        <v>0</v>
      </c>
      <c r="BK84" s="44">
        <v>46</v>
      </c>
      <c r="BL84" s="44">
        <f t="shared" si="543"/>
        <v>1268446.03963</v>
      </c>
      <c r="BM84" s="44"/>
      <c r="BN84" s="44">
        <f t="shared" si="544"/>
        <v>0</v>
      </c>
      <c r="BO84" s="54"/>
      <c r="BP84" s="44">
        <f t="shared" si="545"/>
        <v>0</v>
      </c>
      <c r="BQ84" s="44"/>
      <c r="BR84" s="44">
        <f t="shared" si="546"/>
        <v>0</v>
      </c>
      <c r="BS84" s="44"/>
      <c r="BT84" s="44">
        <f t="shared" si="547"/>
        <v>0</v>
      </c>
      <c r="BU84" s="44"/>
      <c r="BV84" s="44">
        <f t="shared" si="548"/>
        <v>0</v>
      </c>
      <c r="BW84" s="44"/>
      <c r="BX84" s="44">
        <f t="shared" si="549"/>
        <v>0</v>
      </c>
      <c r="BY84" s="44"/>
      <c r="BZ84" s="44">
        <f t="shared" si="550"/>
        <v>0</v>
      </c>
      <c r="CA84" s="44"/>
      <c r="CB84" s="44">
        <f t="shared" si="551"/>
        <v>0</v>
      </c>
      <c r="CC84" s="44">
        <v>20</v>
      </c>
      <c r="CD84" s="44">
        <f t="shared" si="552"/>
        <v>563282.28320000006</v>
      </c>
      <c r="CE84" s="44"/>
      <c r="CF84" s="44">
        <f t="shared" si="553"/>
        <v>0</v>
      </c>
      <c r="CG84" s="44"/>
      <c r="CH84" s="44">
        <f t="shared" si="554"/>
        <v>0</v>
      </c>
      <c r="CI84" s="44"/>
      <c r="CJ84" s="44">
        <f t="shared" si="555"/>
        <v>0</v>
      </c>
      <c r="CK84" s="44">
        <v>9</v>
      </c>
      <c r="CL84" s="44">
        <f t="shared" si="556"/>
        <v>230961.21089999998</v>
      </c>
      <c r="CM84" s="44">
        <v>44</v>
      </c>
      <c r="CN84" s="44">
        <f t="shared" si="557"/>
        <v>1380923.1010959998</v>
      </c>
      <c r="CO84" s="44">
        <v>5</v>
      </c>
      <c r="CP84" s="44">
        <f t="shared" si="558"/>
        <v>180401.18271000002</v>
      </c>
      <c r="CQ84" s="49">
        <v>3</v>
      </c>
      <c r="CR84" s="44">
        <f t="shared" si="559"/>
        <v>87432.552199999976</v>
      </c>
      <c r="CS84" s="44">
        <v>0</v>
      </c>
      <c r="CT84" s="44">
        <f t="shared" si="560"/>
        <v>0</v>
      </c>
      <c r="CU84" s="44">
        <v>1</v>
      </c>
      <c r="CV84" s="44">
        <f t="shared" si="561"/>
        <v>30653.143051999996</v>
      </c>
      <c r="CW84" s="44">
        <v>0</v>
      </c>
      <c r="CX84" s="44">
        <f t="shared" si="562"/>
        <v>0</v>
      </c>
      <c r="CY84" s="44">
        <v>1</v>
      </c>
      <c r="CZ84" s="44">
        <f t="shared" si="563"/>
        <v>35264.211415999998</v>
      </c>
      <c r="DA84" s="44">
        <v>9</v>
      </c>
      <c r="DB84" s="44">
        <f t="shared" si="564"/>
        <v>317966.37755399995</v>
      </c>
      <c r="DC84" s="44">
        <v>24</v>
      </c>
      <c r="DD84" s="44">
        <f t="shared" si="565"/>
        <v>699460.41759999981</v>
      </c>
      <c r="DE84" s="44"/>
      <c r="DF84" s="44">
        <f t="shared" si="566"/>
        <v>0</v>
      </c>
      <c r="DG84" s="44">
        <v>89</v>
      </c>
      <c r="DH84" s="44">
        <f t="shared" si="567"/>
        <v>3479995.5770999999</v>
      </c>
      <c r="DI84" s="44">
        <v>7</v>
      </c>
      <c r="DJ84" s="44">
        <f t="shared" si="568"/>
        <v>265468.86995999998</v>
      </c>
      <c r="DK84" s="44">
        <v>2</v>
      </c>
      <c r="DL84" s="44">
        <f t="shared" si="569"/>
        <v>103804.04142499997</v>
      </c>
      <c r="DM84" s="44">
        <v>2</v>
      </c>
      <c r="DN84" s="44">
        <f t="shared" si="294"/>
        <v>112202.09785166665</v>
      </c>
      <c r="DO84" s="44"/>
      <c r="DP84" s="44">
        <f t="shared" si="570"/>
        <v>0</v>
      </c>
      <c r="DQ84" s="44">
        <f t="shared" si="571"/>
        <v>1564</v>
      </c>
      <c r="DR84" s="44">
        <f t="shared" si="571"/>
        <v>48687375.009023324</v>
      </c>
    </row>
    <row r="85" spans="1:122" ht="30" customHeight="1" x14ac:dyDescent="0.25">
      <c r="A85" s="51"/>
      <c r="B85" s="52">
        <v>63</v>
      </c>
      <c r="C85" s="38" t="s">
        <v>216</v>
      </c>
      <c r="D85" s="39">
        <f t="shared" si="572"/>
        <v>19063</v>
      </c>
      <c r="E85" s="40">
        <v>18530</v>
      </c>
      <c r="F85" s="40">
        <v>18715</v>
      </c>
      <c r="G85" s="53">
        <v>0.35</v>
      </c>
      <c r="H85" s="42">
        <v>1</v>
      </c>
      <c r="I85" s="42">
        <v>1</v>
      </c>
      <c r="J85" s="43"/>
      <c r="K85" s="39">
        <v>1.4</v>
      </c>
      <c r="L85" s="39">
        <v>1.68</v>
      </c>
      <c r="M85" s="39">
        <v>2.23</v>
      </c>
      <c r="N85" s="39">
        <v>2.57</v>
      </c>
      <c r="O85" s="44">
        <v>110</v>
      </c>
      <c r="P85" s="44">
        <f t="shared" si="519"/>
        <v>1076022.0945833332</v>
      </c>
      <c r="Q85" s="44">
        <v>0</v>
      </c>
      <c r="R85" s="44">
        <f t="shared" si="520"/>
        <v>0</v>
      </c>
      <c r="S85" s="44">
        <v>0</v>
      </c>
      <c r="T85" s="44">
        <f t="shared" si="521"/>
        <v>0</v>
      </c>
      <c r="U85" s="44"/>
      <c r="V85" s="44">
        <f t="shared" si="522"/>
        <v>0</v>
      </c>
      <c r="W85" s="44">
        <v>0</v>
      </c>
      <c r="X85" s="44">
        <f t="shared" si="523"/>
        <v>0</v>
      </c>
      <c r="Y85" s="44">
        <v>0</v>
      </c>
      <c r="Z85" s="44">
        <f t="shared" si="524"/>
        <v>0</v>
      </c>
      <c r="AA85" s="44">
        <v>0</v>
      </c>
      <c r="AB85" s="44">
        <f t="shared" si="525"/>
        <v>0</v>
      </c>
      <c r="AC85" s="44">
        <v>0</v>
      </c>
      <c r="AD85" s="44">
        <f t="shared" si="526"/>
        <v>0</v>
      </c>
      <c r="AE85" s="44">
        <v>0</v>
      </c>
      <c r="AF85" s="44">
        <f t="shared" si="527"/>
        <v>0</v>
      </c>
      <c r="AG85" s="44">
        <v>0</v>
      </c>
      <c r="AH85" s="44">
        <f t="shared" si="528"/>
        <v>0</v>
      </c>
      <c r="AI85" s="44">
        <v>2</v>
      </c>
      <c r="AJ85" s="44">
        <f t="shared" si="529"/>
        <v>16657.970583333328</v>
      </c>
      <c r="AK85" s="44"/>
      <c r="AL85" s="44">
        <f t="shared" si="530"/>
        <v>0</v>
      </c>
      <c r="AM85" s="62">
        <v>179</v>
      </c>
      <c r="AN85" s="44">
        <f t="shared" si="531"/>
        <v>1740531.3101458331</v>
      </c>
      <c r="AO85" s="48">
        <v>25</v>
      </c>
      <c r="AP85" s="44">
        <f t="shared" si="532"/>
        <v>282671.7635</v>
      </c>
      <c r="AQ85" s="44">
        <v>0</v>
      </c>
      <c r="AR85" s="44">
        <f t="shared" si="533"/>
        <v>0</v>
      </c>
      <c r="AS85" s="44">
        <v>3</v>
      </c>
      <c r="AT85" s="44">
        <f t="shared" si="534"/>
        <v>33920.611619999996</v>
      </c>
      <c r="AU85" s="44">
        <v>0</v>
      </c>
      <c r="AV85" s="44">
        <f t="shared" si="535"/>
        <v>0</v>
      </c>
      <c r="AW85" s="44"/>
      <c r="AX85" s="44">
        <f t="shared" si="536"/>
        <v>0</v>
      </c>
      <c r="AY85" s="44"/>
      <c r="AZ85" s="44">
        <f t="shared" si="537"/>
        <v>0</v>
      </c>
      <c r="BA85" s="44">
        <v>10</v>
      </c>
      <c r="BB85" s="44">
        <f t="shared" si="538"/>
        <v>109981.52899999999</v>
      </c>
      <c r="BC85" s="44">
        <v>0</v>
      </c>
      <c r="BD85" s="44">
        <f t="shared" si="539"/>
        <v>0</v>
      </c>
      <c r="BE85" s="44">
        <v>0</v>
      </c>
      <c r="BF85" s="44">
        <f t="shared" si="540"/>
        <v>0</v>
      </c>
      <c r="BG85" s="44">
        <v>0</v>
      </c>
      <c r="BH85" s="44">
        <f t="shared" si="541"/>
        <v>0</v>
      </c>
      <c r="BI85" s="44">
        <v>0</v>
      </c>
      <c r="BJ85" s="44">
        <f t="shared" si="542"/>
        <v>0</v>
      </c>
      <c r="BK85" s="44">
        <v>272</v>
      </c>
      <c r="BL85" s="44">
        <f t="shared" si="543"/>
        <v>2678705.9221999994</v>
      </c>
      <c r="BM85" s="44">
        <v>4</v>
      </c>
      <c r="BN85" s="44">
        <f t="shared" si="544"/>
        <v>37689.568466666664</v>
      </c>
      <c r="BO85" s="54">
        <v>70</v>
      </c>
      <c r="BP85" s="44">
        <f t="shared" si="545"/>
        <v>704102.85399999993</v>
      </c>
      <c r="BQ85" s="44"/>
      <c r="BR85" s="44">
        <f t="shared" si="546"/>
        <v>0</v>
      </c>
      <c r="BS85" s="44"/>
      <c r="BT85" s="44">
        <f t="shared" si="547"/>
        <v>0</v>
      </c>
      <c r="BU85" s="44">
        <v>2</v>
      </c>
      <c r="BV85" s="44">
        <f t="shared" si="548"/>
        <v>13890.464466666665</v>
      </c>
      <c r="BW85" s="44">
        <v>0</v>
      </c>
      <c r="BX85" s="44">
        <f t="shared" si="549"/>
        <v>0</v>
      </c>
      <c r="BY85" s="44"/>
      <c r="BZ85" s="44">
        <f t="shared" si="550"/>
        <v>0</v>
      </c>
      <c r="CA85" s="44"/>
      <c r="CB85" s="44">
        <f t="shared" si="551"/>
        <v>0</v>
      </c>
      <c r="CC85" s="44">
        <v>36</v>
      </c>
      <c r="CD85" s="44">
        <f t="shared" si="552"/>
        <v>362110.0392</v>
      </c>
      <c r="CE85" s="44">
        <v>0</v>
      </c>
      <c r="CF85" s="44">
        <f t="shared" si="553"/>
        <v>0</v>
      </c>
      <c r="CG85" s="44"/>
      <c r="CH85" s="44">
        <f t="shared" si="554"/>
        <v>0</v>
      </c>
      <c r="CI85" s="44"/>
      <c r="CJ85" s="44">
        <f t="shared" si="555"/>
        <v>0</v>
      </c>
      <c r="CK85" s="44">
        <v>20</v>
      </c>
      <c r="CL85" s="44">
        <f t="shared" si="556"/>
        <v>183302.54833333331</v>
      </c>
      <c r="CM85" s="44">
        <v>36</v>
      </c>
      <c r="CN85" s="44">
        <f t="shared" si="557"/>
        <v>403516.49057999998</v>
      </c>
      <c r="CO85" s="44">
        <v>35</v>
      </c>
      <c r="CP85" s="44">
        <f t="shared" si="558"/>
        <v>451002.95677499997</v>
      </c>
      <c r="CQ85" s="49">
        <v>12</v>
      </c>
      <c r="CR85" s="44">
        <f t="shared" si="559"/>
        <v>124903.64599999998</v>
      </c>
      <c r="CS85" s="44">
        <v>26</v>
      </c>
      <c r="CT85" s="44">
        <f t="shared" si="560"/>
        <v>327453.39171999996</v>
      </c>
      <c r="CU85" s="44">
        <v>12</v>
      </c>
      <c r="CV85" s="44">
        <f t="shared" si="561"/>
        <v>131370.61308000001</v>
      </c>
      <c r="CW85" s="44">
        <v>33</v>
      </c>
      <c r="CX85" s="44">
        <f t="shared" si="562"/>
        <v>416384.54203499993</v>
      </c>
      <c r="CY85" s="44">
        <v>56</v>
      </c>
      <c r="CZ85" s="44">
        <f t="shared" si="563"/>
        <v>705284.22831999999</v>
      </c>
      <c r="DA85" s="44">
        <v>24</v>
      </c>
      <c r="DB85" s="44">
        <f t="shared" si="564"/>
        <v>302825.12147999997</v>
      </c>
      <c r="DC85" s="44">
        <v>32</v>
      </c>
      <c r="DD85" s="44">
        <f t="shared" si="565"/>
        <v>333076.38933333324</v>
      </c>
      <c r="DE85" s="44"/>
      <c r="DF85" s="44">
        <f t="shared" si="566"/>
        <v>0</v>
      </c>
      <c r="DG85" s="44"/>
      <c r="DH85" s="44">
        <f t="shared" si="567"/>
        <v>0</v>
      </c>
      <c r="DI85" s="44">
        <v>33</v>
      </c>
      <c r="DJ85" s="44">
        <f t="shared" si="568"/>
        <v>446962.89329999994</v>
      </c>
      <c r="DK85" s="44">
        <v>7</v>
      </c>
      <c r="DL85" s="44">
        <f t="shared" si="569"/>
        <v>129755.05178125</v>
      </c>
      <c r="DM85" s="44">
        <v>20</v>
      </c>
      <c r="DN85" s="44">
        <f t="shared" si="294"/>
        <v>400721.77804166661</v>
      </c>
      <c r="DO85" s="44"/>
      <c r="DP85" s="44">
        <f t="shared" si="570"/>
        <v>0</v>
      </c>
      <c r="DQ85" s="44">
        <f t="shared" si="571"/>
        <v>1059</v>
      </c>
      <c r="DR85" s="44">
        <f t="shared" si="571"/>
        <v>11412843.778545419</v>
      </c>
    </row>
    <row r="86" spans="1:122" ht="30" customHeight="1" x14ac:dyDescent="0.25">
      <c r="A86" s="51"/>
      <c r="B86" s="52">
        <v>64</v>
      </c>
      <c r="C86" s="38" t="s">
        <v>217</v>
      </c>
      <c r="D86" s="39">
        <f t="shared" si="572"/>
        <v>19063</v>
      </c>
      <c r="E86" s="40">
        <v>18530</v>
      </c>
      <c r="F86" s="40">
        <v>18715</v>
      </c>
      <c r="G86" s="53">
        <v>0.5</v>
      </c>
      <c r="H86" s="42">
        <v>1</v>
      </c>
      <c r="I86" s="42">
        <v>1</v>
      </c>
      <c r="J86" s="43"/>
      <c r="K86" s="39">
        <v>1.4</v>
      </c>
      <c r="L86" s="39">
        <v>1.68</v>
      </c>
      <c r="M86" s="39">
        <v>2.23</v>
      </c>
      <c r="N86" s="39">
        <v>2.57</v>
      </c>
      <c r="O86" s="44">
        <v>42</v>
      </c>
      <c r="P86" s="44">
        <f t="shared" si="519"/>
        <v>586921.14250000007</v>
      </c>
      <c r="Q86" s="44">
        <v>0</v>
      </c>
      <c r="R86" s="44">
        <f t="shared" si="520"/>
        <v>0</v>
      </c>
      <c r="S86" s="44"/>
      <c r="T86" s="44">
        <f t="shared" si="521"/>
        <v>0</v>
      </c>
      <c r="U86" s="44"/>
      <c r="V86" s="44">
        <f t="shared" si="522"/>
        <v>0</v>
      </c>
      <c r="W86" s="44"/>
      <c r="X86" s="44">
        <f t="shared" si="523"/>
        <v>0</v>
      </c>
      <c r="Y86" s="44">
        <v>0</v>
      </c>
      <c r="Z86" s="44">
        <f t="shared" si="524"/>
        <v>0</v>
      </c>
      <c r="AA86" s="44"/>
      <c r="AB86" s="44">
        <f t="shared" si="525"/>
        <v>0</v>
      </c>
      <c r="AC86" s="44"/>
      <c r="AD86" s="44">
        <f t="shared" si="526"/>
        <v>0</v>
      </c>
      <c r="AE86" s="44">
        <v>0</v>
      </c>
      <c r="AF86" s="44">
        <f t="shared" si="527"/>
        <v>0</v>
      </c>
      <c r="AG86" s="44">
        <v>1299</v>
      </c>
      <c r="AH86" s="44">
        <f t="shared" si="528"/>
        <v>18152632.478750002</v>
      </c>
      <c r="AI86" s="44"/>
      <c r="AJ86" s="44">
        <f t="shared" si="529"/>
        <v>0</v>
      </c>
      <c r="AK86" s="44">
        <v>1</v>
      </c>
      <c r="AL86" s="44">
        <f t="shared" si="530"/>
        <v>11898.550416666665</v>
      </c>
      <c r="AM86" s="47">
        <v>240</v>
      </c>
      <c r="AN86" s="44">
        <f t="shared" si="531"/>
        <v>3333818.95</v>
      </c>
      <c r="AO86" s="48">
        <v>665</v>
      </c>
      <c r="AP86" s="44">
        <f t="shared" si="532"/>
        <v>10741527.013</v>
      </c>
      <c r="AQ86" s="44"/>
      <c r="AR86" s="44">
        <f t="shared" si="533"/>
        <v>0</v>
      </c>
      <c r="AS86" s="44">
        <v>1</v>
      </c>
      <c r="AT86" s="44">
        <f t="shared" si="534"/>
        <v>16152.672199999999</v>
      </c>
      <c r="AU86" s="44"/>
      <c r="AV86" s="44">
        <f t="shared" si="535"/>
        <v>0</v>
      </c>
      <c r="AW86" s="44"/>
      <c r="AX86" s="44">
        <f t="shared" si="536"/>
        <v>0</v>
      </c>
      <c r="AY86" s="44"/>
      <c r="AZ86" s="44">
        <f t="shared" si="537"/>
        <v>0</v>
      </c>
      <c r="BA86" s="44">
        <f>45+37</f>
        <v>82</v>
      </c>
      <c r="BB86" s="44">
        <f t="shared" si="538"/>
        <v>1288355.0539999998</v>
      </c>
      <c r="BC86" s="44"/>
      <c r="BD86" s="44">
        <f t="shared" si="539"/>
        <v>0</v>
      </c>
      <c r="BE86" s="44"/>
      <c r="BF86" s="44">
        <f t="shared" si="540"/>
        <v>0</v>
      </c>
      <c r="BG86" s="44"/>
      <c r="BH86" s="44">
        <f t="shared" si="541"/>
        <v>0</v>
      </c>
      <c r="BI86" s="44"/>
      <c r="BJ86" s="44">
        <f t="shared" si="542"/>
        <v>0</v>
      </c>
      <c r="BK86" s="44">
        <v>69</v>
      </c>
      <c r="BL86" s="44">
        <f t="shared" si="543"/>
        <v>970749.52012500004</v>
      </c>
      <c r="BM86" s="44"/>
      <c r="BN86" s="44">
        <f t="shared" si="544"/>
        <v>0</v>
      </c>
      <c r="BO86" s="54">
        <v>231</v>
      </c>
      <c r="BP86" s="44">
        <f t="shared" si="545"/>
        <v>3319342.0260000005</v>
      </c>
      <c r="BQ86" s="44">
        <v>53</v>
      </c>
      <c r="BR86" s="44">
        <f t="shared" si="546"/>
        <v>945699.03399999987</v>
      </c>
      <c r="BS86" s="44"/>
      <c r="BT86" s="44">
        <f t="shared" si="547"/>
        <v>0</v>
      </c>
      <c r="BU86" s="44"/>
      <c r="BV86" s="44">
        <f t="shared" si="548"/>
        <v>0</v>
      </c>
      <c r="BW86" s="44"/>
      <c r="BX86" s="44">
        <f t="shared" si="549"/>
        <v>0</v>
      </c>
      <c r="BY86" s="44"/>
      <c r="BZ86" s="44">
        <f t="shared" si="550"/>
        <v>0</v>
      </c>
      <c r="CA86" s="44">
        <v>20</v>
      </c>
      <c r="CB86" s="44">
        <f t="shared" si="551"/>
        <v>297389.6333333333</v>
      </c>
      <c r="CC86" s="44">
        <v>130</v>
      </c>
      <c r="CD86" s="44">
        <f t="shared" si="552"/>
        <v>1868027.98</v>
      </c>
      <c r="CE86" s="44"/>
      <c r="CF86" s="44">
        <f t="shared" si="553"/>
        <v>0</v>
      </c>
      <c r="CG86" s="44"/>
      <c r="CH86" s="44">
        <f t="shared" si="554"/>
        <v>0</v>
      </c>
      <c r="CI86" s="44"/>
      <c r="CJ86" s="44">
        <f t="shared" si="555"/>
        <v>0</v>
      </c>
      <c r="CK86" s="44">
        <v>132</v>
      </c>
      <c r="CL86" s="44">
        <f t="shared" si="556"/>
        <v>1728281.17</v>
      </c>
      <c r="CM86" s="44">
        <v>370</v>
      </c>
      <c r="CN86" s="44">
        <f t="shared" si="557"/>
        <v>5924646.8854999999</v>
      </c>
      <c r="CO86" s="44">
        <v>436</v>
      </c>
      <c r="CP86" s="44">
        <f t="shared" si="558"/>
        <v>8026011.8021999998</v>
      </c>
      <c r="CQ86" s="49">
        <v>146</v>
      </c>
      <c r="CR86" s="44">
        <f t="shared" si="559"/>
        <v>2170944.3233333328</v>
      </c>
      <c r="CS86" s="44">
        <v>120</v>
      </c>
      <c r="CT86" s="44">
        <f t="shared" si="560"/>
        <v>2159033.352</v>
      </c>
      <c r="CU86" s="44">
        <v>83</v>
      </c>
      <c r="CV86" s="44">
        <f t="shared" si="561"/>
        <v>1298066.7721000002</v>
      </c>
      <c r="CW86" s="44">
        <v>324</v>
      </c>
      <c r="CX86" s="44">
        <f t="shared" si="562"/>
        <v>5840198.771399999</v>
      </c>
      <c r="CY86" s="44">
        <v>112</v>
      </c>
      <c r="CZ86" s="44">
        <f t="shared" si="563"/>
        <v>2015097.7952000001</v>
      </c>
      <c r="DA86" s="44">
        <v>600</v>
      </c>
      <c r="DB86" s="44">
        <f t="shared" si="564"/>
        <v>10815182.91</v>
      </c>
      <c r="DC86" s="44">
        <v>270</v>
      </c>
      <c r="DD86" s="44">
        <f t="shared" si="565"/>
        <v>4014760.05</v>
      </c>
      <c r="DE86" s="44"/>
      <c r="DF86" s="44">
        <f t="shared" si="566"/>
        <v>0</v>
      </c>
      <c r="DG86" s="44">
        <v>1</v>
      </c>
      <c r="DH86" s="44">
        <f t="shared" si="567"/>
        <v>19949.5275</v>
      </c>
      <c r="DI86" s="44">
        <v>260</v>
      </c>
      <c r="DJ86" s="44">
        <f t="shared" si="568"/>
        <v>5030751.18</v>
      </c>
      <c r="DK86" s="44">
        <v>63</v>
      </c>
      <c r="DL86" s="44">
        <f t="shared" si="569"/>
        <v>1668279.2371875001</v>
      </c>
      <c r="DM86" s="44">
        <v>295</v>
      </c>
      <c r="DN86" s="44">
        <f t="shared" si="294"/>
        <v>8443780.3230208326</v>
      </c>
      <c r="DO86" s="44"/>
      <c r="DP86" s="44">
        <f t="shared" si="570"/>
        <v>0</v>
      </c>
      <c r="DQ86" s="44">
        <f t="shared" si="571"/>
        <v>6045</v>
      </c>
      <c r="DR86" s="44">
        <f t="shared" si="571"/>
        <v>100687498.15376668</v>
      </c>
    </row>
    <row r="87" spans="1:122" ht="15.75" customHeight="1" x14ac:dyDescent="0.25">
      <c r="A87" s="51"/>
      <c r="B87" s="52">
        <v>65</v>
      </c>
      <c r="C87" s="38" t="s">
        <v>218</v>
      </c>
      <c r="D87" s="39">
        <f t="shared" si="572"/>
        <v>19063</v>
      </c>
      <c r="E87" s="40">
        <v>18530</v>
      </c>
      <c r="F87" s="40">
        <v>18715</v>
      </c>
      <c r="G87" s="53">
        <v>1.01</v>
      </c>
      <c r="H87" s="42">
        <v>1</v>
      </c>
      <c r="I87" s="42">
        <v>1</v>
      </c>
      <c r="J87" s="43"/>
      <c r="K87" s="39">
        <v>1.4</v>
      </c>
      <c r="L87" s="39">
        <v>1.68</v>
      </c>
      <c r="M87" s="39">
        <v>2.23</v>
      </c>
      <c r="N87" s="39">
        <v>2.57</v>
      </c>
      <c r="O87" s="44">
        <v>0</v>
      </c>
      <c r="P87" s="44">
        <f t="shared" si="519"/>
        <v>0</v>
      </c>
      <c r="Q87" s="44">
        <v>0</v>
      </c>
      <c r="R87" s="44">
        <f t="shared" si="520"/>
        <v>0</v>
      </c>
      <c r="S87" s="44"/>
      <c r="T87" s="44">
        <f t="shared" si="521"/>
        <v>0</v>
      </c>
      <c r="U87" s="44"/>
      <c r="V87" s="44">
        <f t="shared" si="522"/>
        <v>0</v>
      </c>
      <c r="W87" s="44"/>
      <c r="X87" s="44">
        <f t="shared" si="523"/>
        <v>0</v>
      </c>
      <c r="Y87" s="44">
        <v>0</v>
      </c>
      <c r="Z87" s="44">
        <f t="shared" si="524"/>
        <v>0</v>
      </c>
      <c r="AA87" s="44"/>
      <c r="AB87" s="44">
        <f t="shared" si="525"/>
        <v>0</v>
      </c>
      <c r="AC87" s="44"/>
      <c r="AD87" s="44">
        <f t="shared" si="526"/>
        <v>0</v>
      </c>
      <c r="AE87" s="44">
        <v>0</v>
      </c>
      <c r="AF87" s="44">
        <f t="shared" si="527"/>
        <v>0</v>
      </c>
      <c r="AG87" s="44">
        <v>20</v>
      </c>
      <c r="AH87" s="44">
        <f t="shared" si="528"/>
        <v>564562.24183333339</v>
      </c>
      <c r="AI87" s="44"/>
      <c r="AJ87" s="44">
        <f t="shared" si="529"/>
        <v>0</v>
      </c>
      <c r="AK87" s="44"/>
      <c r="AL87" s="44">
        <f t="shared" si="530"/>
        <v>0</v>
      </c>
      <c r="AM87" s="47">
        <v>0</v>
      </c>
      <c r="AN87" s="44">
        <f t="shared" si="531"/>
        <v>0</v>
      </c>
      <c r="AO87" s="48"/>
      <c r="AP87" s="44">
        <f t="shared" si="532"/>
        <v>0</v>
      </c>
      <c r="AQ87" s="44"/>
      <c r="AR87" s="44">
        <f t="shared" si="533"/>
        <v>0</v>
      </c>
      <c r="AS87" s="44"/>
      <c r="AT87" s="44">
        <f t="shared" si="534"/>
        <v>0</v>
      </c>
      <c r="AU87" s="44"/>
      <c r="AV87" s="44">
        <f t="shared" si="535"/>
        <v>0</v>
      </c>
      <c r="AW87" s="44"/>
      <c r="AX87" s="44">
        <f t="shared" si="536"/>
        <v>0</v>
      </c>
      <c r="AY87" s="44"/>
      <c r="AZ87" s="44">
        <f t="shared" si="537"/>
        <v>0</v>
      </c>
      <c r="BA87" s="44"/>
      <c r="BB87" s="44">
        <f t="shared" si="538"/>
        <v>0</v>
      </c>
      <c r="BC87" s="44"/>
      <c r="BD87" s="44">
        <f t="shared" si="539"/>
        <v>0</v>
      </c>
      <c r="BE87" s="44"/>
      <c r="BF87" s="44">
        <f t="shared" si="540"/>
        <v>0</v>
      </c>
      <c r="BG87" s="44"/>
      <c r="BH87" s="44">
        <f t="shared" si="541"/>
        <v>0</v>
      </c>
      <c r="BI87" s="44"/>
      <c r="BJ87" s="44">
        <f t="shared" si="542"/>
        <v>0</v>
      </c>
      <c r="BK87" s="44">
        <v>130</v>
      </c>
      <c r="BL87" s="44">
        <f t="shared" si="543"/>
        <v>3694475.7099249996</v>
      </c>
      <c r="BM87" s="44"/>
      <c r="BN87" s="44">
        <f t="shared" si="544"/>
        <v>0</v>
      </c>
      <c r="BO87" s="54"/>
      <c r="BP87" s="44">
        <f t="shared" si="545"/>
        <v>0</v>
      </c>
      <c r="BQ87" s="44"/>
      <c r="BR87" s="44">
        <f t="shared" si="546"/>
        <v>0</v>
      </c>
      <c r="BS87" s="44"/>
      <c r="BT87" s="44">
        <f t="shared" si="547"/>
        <v>0</v>
      </c>
      <c r="BU87" s="44"/>
      <c r="BV87" s="44">
        <f t="shared" si="548"/>
        <v>0</v>
      </c>
      <c r="BW87" s="44"/>
      <c r="BX87" s="44">
        <f t="shared" si="549"/>
        <v>0</v>
      </c>
      <c r="BY87" s="44"/>
      <c r="BZ87" s="44">
        <f t="shared" si="550"/>
        <v>0</v>
      </c>
      <c r="CA87" s="44"/>
      <c r="CB87" s="44">
        <f t="shared" si="551"/>
        <v>0</v>
      </c>
      <c r="CC87" s="44"/>
      <c r="CD87" s="44">
        <f t="shared" si="552"/>
        <v>0</v>
      </c>
      <c r="CE87" s="44"/>
      <c r="CF87" s="44">
        <f t="shared" si="553"/>
        <v>0</v>
      </c>
      <c r="CG87" s="44"/>
      <c r="CH87" s="44">
        <f t="shared" si="554"/>
        <v>0</v>
      </c>
      <c r="CI87" s="44"/>
      <c r="CJ87" s="44">
        <f t="shared" si="555"/>
        <v>0</v>
      </c>
      <c r="CK87" s="44">
        <v>17</v>
      </c>
      <c r="CL87" s="44">
        <f t="shared" si="556"/>
        <v>449614.96498333337</v>
      </c>
      <c r="CM87" s="44"/>
      <c r="CN87" s="44">
        <f t="shared" si="557"/>
        <v>0</v>
      </c>
      <c r="CO87" s="44"/>
      <c r="CP87" s="44">
        <f t="shared" si="558"/>
        <v>0</v>
      </c>
      <c r="CQ87" s="49"/>
      <c r="CR87" s="44">
        <f t="shared" si="559"/>
        <v>0</v>
      </c>
      <c r="CS87" s="44"/>
      <c r="CT87" s="44">
        <f t="shared" si="560"/>
        <v>0</v>
      </c>
      <c r="CU87" s="44"/>
      <c r="CV87" s="44">
        <f t="shared" si="561"/>
        <v>0</v>
      </c>
      <c r="CW87" s="44">
        <v>0</v>
      </c>
      <c r="CX87" s="44">
        <f t="shared" si="562"/>
        <v>0</v>
      </c>
      <c r="CY87" s="44"/>
      <c r="CZ87" s="44">
        <f t="shared" si="563"/>
        <v>0</v>
      </c>
      <c r="DA87" s="44"/>
      <c r="DB87" s="44">
        <f t="shared" si="564"/>
        <v>0</v>
      </c>
      <c r="DC87" s="44">
        <v>42</v>
      </c>
      <c r="DD87" s="44">
        <f t="shared" si="565"/>
        <v>1261526.8245999999</v>
      </c>
      <c r="DE87" s="44"/>
      <c r="DF87" s="44">
        <f t="shared" si="566"/>
        <v>0</v>
      </c>
      <c r="DG87" s="44"/>
      <c r="DH87" s="44">
        <f t="shared" si="567"/>
        <v>0</v>
      </c>
      <c r="DI87" s="44"/>
      <c r="DJ87" s="44">
        <f t="shared" si="568"/>
        <v>0</v>
      </c>
      <c r="DK87" s="44"/>
      <c r="DL87" s="44">
        <f t="shared" si="569"/>
        <v>0</v>
      </c>
      <c r="DM87" s="44"/>
      <c r="DN87" s="44">
        <f t="shared" si="294"/>
        <v>0</v>
      </c>
      <c r="DO87" s="44"/>
      <c r="DP87" s="44">
        <f t="shared" si="570"/>
        <v>0</v>
      </c>
      <c r="DQ87" s="44">
        <f t="shared" si="571"/>
        <v>209</v>
      </c>
      <c r="DR87" s="44">
        <f t="shared" si="571"/>
        <v>5970179.7413416654</v>
      </c>
    </row>
    <row r="88" spans="1:122" ht="33" customHeight="1" x14ac:dyDescent="0.25">
      <c r="A88" s="51"/>
      <c r="B88" s="52">
        <v>66</v>
      </c>
      <c r="C88" s="38" t="s">
        <v>219</v>
      </c>
      <c r="D88" s="39">
        <f>D86</f>
        <v>19063</v>
      </c>
      <c r="E88" s="40">
        <v>18530</v>
      </c>
      <c r="F88" s="40">
        <v>18715</v>
      </c>
      <c r="G88" s="58">
        <v>2.2999999999999998</v>
      </c>
      <c r="H88" s="42">
        <v>1</v>
      </c>
      <c r="I88" s="42">
        <v>1</v>
      </c>
      <c r="J88" s="43"/>
      <c r="K88" s="39">
        <v>1.4</v>
      </c>
      <c r="L88" s="39">
        <v>1.68</v>
      </c>
      <c r="M88" s="39">
        <v>2.23</v>
      </c>
      <c r="N88" s="39">
        <v>2.57</v>
      </c>
      <c r="O88" s="44">
        <v>1</v>
      </c>
      <c r="P88" s="44">
        <f t="shared" si="519"/>
        <v>64281.839416666662</v>
      </c>
      <c r="Q88" s="44">
        <v>0</v>
      </c>
      <c r="R88" s="44">
        <f t="shared" si="520"/>
        <v>0</v>
      </c>
      <c r="S88" s="44"/>
      <c r="T88" s="44">
        <f t="shared" si="521"/>
        <v>0</v>
      </c>
      <c r="U88" s="44"/>
      <c r="V88" s="44">
        <f t="shared" si="522"/>
        <v>0</v>
      </c>
      <c r="W88" s="44"/>
      <c r="X88" s="44">
        <f t="shared" si="523"/>
        <v>0</v>
      </c>
      <c r="Y88" s="44">
        <v>0</v>
      </c>
      <c r="Z88" s="44">
        <f t="shared" si="524"/>
        <v>0</v>
      </c>
      <c r="AA88" s="44"/>
      <c r="AB88" s="44">
        <f t="shared" si="525"/>
        <v>0</v>
      </c>
      <c r="AC88" s="44"/>
      <c r="AD88" s="44">
        <f t="shared" si="526"/>
        <v>0</v>
      </c>
      <c r="AE88" s="44">
        <v>0</v>
      </c>
      <c r="AF88" s="44">
        <f t="shared" si="527"/>
        <v>0</v>
      </c>
      <c r="AG88" s="44">
        <v>0</v>
      </c>
      <c r="AH88" s="44">
        <f t="shared" si="528"/>
        <v>0</v>
      </c>
      <c r="AI88" s="44"/>
      <c r="AJ88" s="44">
        <f t="shared" si="529"/>
        <v>0</v>
      </c>
      <c r="AK88" s="44"/>
      <c r="AL88" s="44">
        <f t="shared" si="530"/>
        <v>0</v>
      </c>
      <c r="AM88" s="47">
        <v>0</v>
      </c>
      <c r="AN88" s="44">
        <f t="shared" si="531"/>
        <v>0</v>
      </c>
      <c r="AO88" s="48">
        <v>1</v>
      </c>
      <c r="AP88" s="44">
        <f t="shared" si="532"/>
        <v>74302.292119999998</v>
      </c>
      <c r="AQ88" s="44"/>
      <c r="AR88" s="44">
        <f t="shared" si="533"/>
        <v>0</v>
      </c>
      <c r="AS88" s="44"/>
      <c r="AT88" s="44">
        <f t="shared" si="534"/>
        <v>0</v>
      </c>
      <c r="AU88" s="44"/>
      <c r="AV88" s="44">
        <f t="shared" si="535"/>
        <v>0</v>
      </c>
      <c r="AW88" s="44"/>
      <c r="AX88" s="44">
        <f t="shared" si="536"/>
        <v>0</v>
      </c>
      <c r="AY88" s="44"/>
      <c r="AZ88" s="44">
        <f t="shared" si="537"/>
        <v>0</v>
      </c>
      <c r="BA88" s="44"/>
      <c r="BB88" s="44">
        <f t="shared" si="538"/>
        <v>0</v>
      </c>
      <c r="BC88" s="44"/>
      <c r="BD88" s="44">
        <f t="shared" si="539"/>
        <v>0</v>
      </c>
      <c r="BE88" s="44"/>
      <c r="BF88" s="44">
        <f t="shared" si="540"/>
        <v>0</v>
      </c>
      <c r="BG88" s="44"/>
      <c r="BH88" s="44">
        <f t="shared" si="541"/>
        <v>0</v>
      </c>
      <c r="BI88" s="44"/>
      <c r="BJ88" s="44">
        <f t="shared" si="542"/>
        <v>0</v>
      </c>
      <c r="BK88" s="44">
        <v>0</v>
      </c>
      <c r="BL88" s="44">
        <f t="shared" si="543"/>
        <v>0</v>
      </c>
      <c r="BM88" s="44"/>
      <c r="BN88" s="44">
        <f t="shared" si="544"/>
        <v>0</v>
      </c>
      <c r="BO88" s="54"/>
      <c r="BP88" s="44">
        <f t="shared" si="545"/>
        <v>0</v>
      </c>
      <c r="BQ88" s="44"/>
      <c r="BR88" s="44">
        <f t="shared" si="546"/>
        <v>0</v>
      </c>
      <c r="BS88" s="44"/>
      <c r="BT88" s="44">
        <f t="shared" si="547"/>
        <v>0</v>
      </c>
      <c r="BU88" s="44"/>
      <c r="BV88" s="44">
        <f t="shared" si="548"/>
        <v>0</v>
      </c>
      <c r="BW88" s="44"/>
      <c r="BX88" s="44">
        <f t="shared" si="549"/>
        <v>0</v>
      </c>
      <c r="BY88" s="44"/>
      <c r="BZ88" s="44">
        <f t="shared" si="550"/>
        <v>0</v>
      </c>
      <c r="CA88" s="44"/>
      <c r="CB88" s="44">
        <f t="shared" si="551"/>
        <v>0</v>
      </c>
      <c r="CC88" s="44">
        <v>1</v>
      </c>
      <c r="CD88" s="44">
        <f t="shared" si="552"/>
        <v>66099.4516</v>
      </c>
      <c r="CE88" s="44"/>
      <c r="CF88" s="44">
        <f t="shared" si="553"/>
        <v>0</v>
      </c>
      <c r="CG88" s="44"/>
      <c r="CH88" s="44">
        <f t="shared" si="554"/>
        <v>0</v>
      </c>
      <c r="CI88" s="44"/>
      <c r="CJ88" s="44">
        <f t="shared" si="555"/>
        <v>0</v>
      </c>
      <c r="CK88" s="44"/>
      <c r="CL88" s="44">
        <f t="shared" si="556"/>
        <v>0</v>
      </c>
      <c r="CM88" s="44"/>
      <c r="CN88" s="44">
        <f t="shared" si="557"/>
        <v>0</v>
      </c>
      <c r="CO88" s="44">
        <v>2</v>
      </c>
      <c r="CP88" s="44">
        <f t="shared" si="558"/>
        <v>169356.21233999997</v>
      </c>
      <c r="CQ88" s="49"/>
      <c r="CR88" s="44">
        <f t="shared" si="559"/>
        <v>0</v>
      </c>
      <c r="CS88" s="44"/>
      <c r="CT88" s="44">
        <f t="shared" si="560"/>
        <v>0</v>
      </c>
      <c r="CU88" s="44"/>
      <c r="CV88" s="44">
        <f t="shared" si="561"/>
        <v>0</v>
      </c>
      <c r="CW88" s="44"/>
      <c r="CX88" s="44">
        <f t="shared" si="562"/>
        <v>0</v>
      </c>
      <c r="CY88" s="44">
        <v>1</v>
      </c>
      <c r="CZ88" s="44">
        <f t="shared" si="563"/>
        <v>82762.945159999988</v>
      </c>
      <c r="DA88" s="44"/>
      <c r="DB88" s="44">
        <f t="shared" si="564"/>
        <v>0</v>
      </c>
      <c r="DC88" s="44"/>
      <c r="DD88" s="44">
        <f t="shared" si="565"/>
        <v>0</v>
      </c>
      <c r="DE88" s="44"/>
      <c r="DF88" s="44">
        <f t="shared" si="566"/>
        <v>0</v>
      </c>
      <c r="DG88" s="44"/>
      <c r="DH88" s="44">
        <f t="shared" si="567"/>
        <v>0</v>
      </c>
      <c r="DI88" s="44"/>
      <c r="DJ88" s="44">
        <f t="shared" si="568"/>
        <v>0</v>
      </c>
      <c r="DK88" s="44"/>
      <c r="DL88" s="44">
        <f t="shared" si="569"/>
        <v>0</v>
      </c>
      <c r="DM88" s="44"/>
      <c r="DN88" s="44">
        <f t="shared" si="294"/>
        <v>0</v>
      </c>
      <c r="DO88" s="44"/>
      <c r="DP88" s="44">
        <f t="shared" si="570"/>
        <v>0</v>
      </c>
      <c r="DQ88" s="44">
        <f t="shared" si="571"/>
        <v>6</v>
      </c>
      <c r="DR88" s="44">
        <f t="shared" si="571"/>
        <v>456802.74063666665</v>
      </c>
    </row>
    <row r="89" spans="1:122" ht="15.75" customHeight="1" x14ac:dyDescent="0.25">
      <c r="A89" s="100">
        <v>13</v>
      </c>
      <c r="B89" s="114"/>
      <c r="C89" s="102" t="s">
        <v>220</v>
      </c>
      <c r="D89" s="109">
        <f t="shared" si="572"/>
        <v>19063</v>
      </c>
      <c r="E89" s="110">
        <v>18530</v>
      </c>
      <c r="F89" s="110">
        <v>18715</v>
      </c>
      <c r="G89" s="115">
        <v>1.49</v>
      </c>
      <c r="H89" s="111">
        <v>1</v>
      </c>
      <c r="I89" s="111">
        <v>1</v>
      </c>
      <c r="J89" s="112"/>
      <c r="K89" s="109">
        <v>1.4</v>
      </c>
      <c r="L89" s="109">
        <v>1.68</v>
      </c>
      <c r="M89" s="109">
        <v>2.23</v>
      </c>
      <c r="N89" s="109">
        <v>2.57</v>
      </c>
      <c r="O89" s="108">
        <f t="shared" ref="O89" si="573">SUM(O90:O96)</f>
        <v>534</v>
      </c>
      <c r="P89" s="108">
        <f t="shared" ref="P89:CA89" si="574">SUM(P90:P96)</f>
        <v>22395582.393624999</v>
      </c>
      <c r="Q89" s="108">
        <f t="shared" si="574"/>
        <v>2302</v>
      </c>
      <c r="R89" s="108">
        <f t="shared" si="574"/>
        <v>112282447.61842501</v>
      </c>
      <c r="S89" s="108">
        <v>0</v>
      </c>
      <c r="T89" s="108">
        <f t="shared" ref="T89:AF89" si="575">SUM(T90:T96)</f>
        <v>0</v>
      </c>
      <c r="U89" s="108">
        <f t="shared" si="575"/>
        <v>0</v>
      </c>
      <c r="V89" s="108">
        <f t="shared" si="575"/>
        <v>0</v>
      </c>
      <c r="W89" s="108">
        <f t="shared" si="575"/>
        <v>0</v>
      </c>
      <c r="X89" s="108">
        <f t="shared" si="575"/>
        <v>0</v>
      </c>
      <c r="Y89" s="108">
        <f t="shared" si="575"/>
        <v>598</v>
      </c>
      <c r="Z89" s="108">
        <f t="shared" si="575"/>
        <v>25064990.524408333</v>
      </c>
      <c r="AA89" s="108">
        <f t="shared" si="575"/>
        <v>114</v>
      </c>
      <c r="AB89" s="108">
        <f t="shared" si="575"/>
        <v>6261021.7004999993</v>
      </c>
      <c r="AC89" s="108">
        <f t="shared" si="575"/>
        <v>0</v>
      </c>
      <c r="AD89" s="108">
        <f t="shared" si="575"/>
        <v>0</v>
      </c>
      <c r="AE89" s="108">
        <f t="shared" si="575"/>
        <v>0</v>
      </c>
      <c r="AF89" s="108">
        <f t="shared" si="575"/>
        <v>0</v>
      </c>
      <c r="AG89" s="108">
        <f t="shared" si="574"/>
        <v>120</v>
      </c>
      <c r="AH89" s="108">
        <f t="shared" si="574"/>
        <v>3965910.0057500005</v>
      </c>
      <c r="AI89" s="108">
        <f t="shared" si="574"/>
        <v>13</v>
      </c>
      <c r="AJ89" s="108">
        <f t="shared" si="574"/>
        <v>425016.2208833333</v>
      </c>
      <c r="AK89" s="108">
        <f t="shared" si="574"/>
        <v>0</v>
      </c>
      <c r="AL89" s="108">
        <f t="shared" si="574"/>
        <v>0</v>
      </c>
      <c r="AM89" s="108">
        <f t="shared" si="574"/>
        <v>0</v>
      </c>
      <c r="AN89" s="108">
        <f t="shared" si="574"/>
        <v>0</v>
      </c>
      <c r="AO89" s="108">
        <f t="shared" si="574"/>
        <v>935</v>
      </c>
      <c r="AP89" s="108">
        <f t="shared" si="574"/>
        <v>46177313.223608002</v>
      </c>
      <c r="AQ89" s="108">
        <f t="shared" si="574"/>
        <v>124</v>
      </c>
      <c r="AR89" s="108">
        <f t="shared" si="574"/>
        <v>4848326.1353799999</v>
      </c>
      <c r="AS89" s="108">
        <f t="shared" si="574"/>
        <v>1106</v>
      </c>
      <c r="AT89" s="108">
        <f t="shared" si="574"/>
        <v>56540364.281491995</v>
      </c>
      <c r="AU89" s="108">
        <f t="shared" si="574"/>
        <v>0</v>
      </c>
      <c r="AV89" s="108">
        <f t="shared" si="574"/>
        <v>0</v>
      </c>
      <c r="AW89" s="108">
        <f t="shared" si="574"/>
        <v>0</v>
      </c>
      <c r="AX89" s="108">
        <f t="shared" si="574"/>
        <v>0</v>
      </c>
      <c r="AY89" s="108">
        <f t="shared" si="574"/>
        <v>0</v>
      </c>
      <c r="AZ89" s="108">
        <f t="shared" si="574"/>
        <v>0</v>
      </c>
      <c r="BA89" s="108">
        <f t="shared" si="574"/>
        <v>183</v>
      </c>
      <c r="BB89" s="108">
        <f t="shared" si="574"/>
        <v>7694307.76884</v>
      </c>
      <c r="BC89" s="108">
        <f t="shared" si="574"/>
        <v>0</v>
      </c>
      <c r="BD89" s="108">
        <f t="shared" si="574"/>
        <v>0</v>
      </c>
      <c r="BE89" s="108">
        <f t="shared" si="574"/>
        <v>0</v>
      </c>
      <c r="BF89" s="108">
        <f t="shared" si="574"/>
        <v>0</v>
      </c>
      <c r="BG89" s="108">
        <v>0</v>
      </c>
      <c r="BH89" s="108">
        <f t="shared" ref="BH89:BI89" si="576">SUM(BH90:BH96)</f>
        <v>0</v>
      </c>
      <c r="BI89" s="108">
        <f t="shared" si="576"/>
        <v>0</v>
      </c>
      <c r="BJ89" s="108">
        <f t="shared" si="574"/>
        <v>0</v>
      </c>
      <c r="BK89" s="108">
        <f t="shared" si="574"/>
        <v>302</v>
      </c>
      <c r="BL89" s="108">
        <f t="shared" si="574"/>
        <v>9838053.9772900008</v>
      </c>
      <c r="BM89" s="108">
        <f t="shared" si="574"/>
        <v>791</v>
      </c>
      <c r="BN89" s="108">
        <f t="shared" si="574"/>
        <v>24100325.344806667</v>
      </c>
      <c r="BO89" s="108">
        <f t="shared" si="574"/>
        <v>426</v>
      </c>
      <c r="BP89" s="108">
        <f t="shared" si="574"/>
        <v>15858695.383439999</v>
      </c>
      <c r="BQ89" s="108">
        <f t="shared" si="574"/>
        <v>1</v>
      </c>
      <c r="BR89" s="108">
        <f t="shared" si="574"/>
        <v>39969.166719999994</v>
      </c>
      <c r="BS89" s="108">
        <f t="shared" si="574"/>
        <v>0</v>
      </c>
      <c r="BT89" s="108">
        <f t="shared" si="574"/>
        <v>0</v>
      </c>
      <c r="BU89" s="108">
        <f t="shared" si="574"/>
        <v>19</v>
      </c>
      <c r="BV89" s="108">
        <f t="shared" si="574"/>
        <v>446082.34458666667</v>
      </c>
      <c r="BW89" s="108">
        <f t="shared" si="574"/>
        <v>6</v>
      </c>
      <c r="BX89" s="108">
        <f t="shared" si="574"/>
        <v>193125.35424000002</v>
      </c>
      <c r="BY89" s="108">
        <f t="shared" si="574"/>
        <v>0</v>
      </c>
      <c r="BZ89" s="108">
        <f t="shared" si="574"/>
        <v>0</v>
      </c>
      <c r="CA89" s="108">
        <f t="shared" si="574"/>
        <v>0</v>
      </c>
      <c r="CB89" s="108">
        <f t="shared" ref="CB89:DR89" si="577">SUM(CB90:CB96)</f>
        <v>0</v>
      </c>
      <c r="CC89" s="108">
        <f t="shared" si="577"/>
        <v>104</v>
      </c>
      <c r="CD89" s="108">
        <f t="shared" si="577"/>
        <v>4017697.1016000006</v>
      </c>
      <c r="CE89" s="108">
        <f t="shared" si="577"/>
        <v>0</v>
      </c>
      <c r="CF89" s="108">
        <f t="shared" si="577"/>
        <v>0</v>
      </c>
      <c r="CG89" s="108">
        <f t="shared" si="577"/>
        <v>24</v>
      </c>
      <c r="CH89" s="108">
        <f t="shared" si="577"/>
        <v>533393.83551999996</v>
      </c>
      <c r="CI89" s="108">
        <f t="shared" si="577"/>
        <v>20</v>
      </c>
      <c r="CJ89" s="108">
        <f t="shared" si="577"/>
        <v>533790.70593333337</v>
      </c>
      <c r="CK89" s="108">
        <f t="shared" si="577"/>
        <v>107</v>
      </c>
      <c r="CL89" s="108">
        <f t="shared" si="577"/>
        <v>3868731.2129666666</v>
      </c>
      <c r="CM89" s="108">
        <f t="shared" si="577"/>
        <v>456</v>
      </c>
      <c r="CN89" s="108">
        <f t="shared" si="577"/>
        <v>19603215.413795996</v>
      </c>
      <c r="CO89" s="108">
        <f t="shared" si="577"/>
        <v>335</v>
      </c>
      <c r="CP89" s="108">
        <f t="shared" si="577"/>
        <v>16398099.342659999</v>
      </c>
      <c r="CQ89" s="113">
        <f t="shared" si="577"/>
        <v>3</v>
      </c>
      <c r="CR89" s="108">
        <f t="shared" si="577"/>
        <v>108844.60579999999</v>
      </c>
      <c r="CS89" s="108">
        <f t="shared" si="577"/>
        <v>129</v>
      </c>
      <c r="CT89" s="108">
        <f t="shared" si="577"/>
        <v>6274150.9209119994</v>
      </c>
      <c r="CU89" s="108">
        <f t="shared" si="577"/>
        <v>68</v>
      </c>
      <c r="CV89" s="108">
        <f t="shared" si="577"/>
        <v>2513557.7302640001</v>
      </c>
      <c r="CW89" s="108">
        <f t="shared" si="577"/>
        <v>136</v>
      </c>
      <c r="CX89" s="108">
        <f t="shared" si="577"/>
        <v>7515110.0980620002</v>
      </c>
      <c r="CY89" s="108">
        <f t="shared" si="577"/>
        <v>254</v>
      </c>
      <c r="CZ89" s="108">
        <f t="shared" si="577"/>
        <v>12946283.656376</v>
      </c>
      <c r="DA89" s="108">
        <f t="shared" si="577"/>
        <v>138</v>
      </c>
      <c r="DB89" s="108">
        <f t="shared" si="577"/>
        <v>7421378.5128419995</v>
      </c>
      <c r="DC89" s="108">
        <f t="shared" si="577"/>
        <v>201</v>
      </c>
      <c r="DD89" s="108">
        <f t="shared" si="577"/>
        <v>7711907.9715999989</v>
      </c>
      <c r="DE89" s="108">
        <f t="shared" si="577"/>
        <v>144</v>
      </c>
      <c r="DF89" s="108">
        <f t="shared" si="577"/>
        <v>5570664.3683833331</v>
      </c>
      <c r="DG89" s="108">
        <f t="shared" si="577"/>
        <v>4</v>
      </c>
      <c r="DH89" s="108">
        <f t="shared" si="577"/>
        <v>190717.4829</v>
      </c>
      <c r="DI89" s="108">
        <f t="shared" si="577"/>
        <v>69</v>
      </c>
      <c r="DJ89" s="108">
        <f t="shared" si="577"/>
        <v>3431746.2664799998</v>
      </c>
      <c r="DK89" s="108">
        <f t="shared" si="577"/>
        <v>20</v>
      </c>
      <c r="DL89" s="108">
        <f t="shared" si="577"/>
        <v>1424657.5073124999</v>
      </c>
      <c r="DM89" s="108">
        <f t="shared" si="577"/>
        <v>43</v>
      </c>
      <c r="DN89" s="108">
        <f t="shared" si="577"/>
        <v>3014572.6902391668</v>
      </c>
      <c r="DO89" s="108">
        <f t="shared" si="577"/>
        <v>0</v>
      </c>
      <c r="DP89" s="108">
        <f t="shared" si="577"/>
        <v>0</v>
      </c>
      <c r="DQ89" s="108">
        <f t="shared" si="577"/>
        <v>9829</v>
      </c>
      <c r="DR89" s="108">
        <f t="shared" si="577"/>
        <v>439210050.86764205</v>
      </c>
    </row>
    <row r="90" spans="1:122" ht="41.25" customHeight="1" x14ac:dyDescent="0.25">
      <c r="A90" s="51"/>
      <c r="B90" s="52">
        <v>67</v>
      </c>
      <c r="C90" s="38" t="s">
        <v>221</v>
      </c>
      <c r="D90" s="39">
        <f t="shared" si="572"/>
        <v>19063</v>
      </c>
      <c r="E90" s="40">
        <v>18530</v>
      </c>
      <c r="F90" s="40">
        <v>18715</v>
      </c>
      <c r="G90" s="53">
        <v>1.42</v>
      </c>
      <c r="H90" s="42">
        <v>1</v>
      </c>
      <c r="I90" s="42">
        <v>1</v>
      </c>
      <c r="J90" s="43"/>
      <c r="K90" s="39">
        <v>1.4</v>
      </c>
      <c r="L90" s="39">
        <v>1.68</v>
      </c>
      <c r="M90" s="39">
        <v>2.23</v>
      </c>
      <c r="N90" s="39">
        <v>2.57</v>
      </c>
      <c r="O90" s="44">
        <v>92</v>
      </c>
      <c r="P90" s="44">
        <f>(O90/12*5*$D90*$G90*$H90*$K90*P$8)+(O90/12*4*$E90*$G90*$I90*$K90*P$9)+(O90/12*3*$F90*$G90*$I90*$K90*P$9)</f>
        <v>3651208.478866667</v>
      </c>
      <c r="Q90" s="44">
        <v>1205</v>
      </c>
      <c r="R90" s="44">
        <f>(Q90/12*5*$D90*$G90*$H90*$K90*R$8)+(Q90/12*4*$E90*$G90*$I90*$K90*R$9)+(Q90/12*3*$F90*$G90*$I90*$K90*R$9)</f>
        <v>47822893.663416669</v>
      </c>
      <c r="S90" s="44">
        <v>0</v>
      </c>
      <c r="T90" s="44">
        <f>(S90/12*5*$D90*$G90*$H90*$K90*T$8)+(S90/12*4*$E90*$G90*$I90*$K90*T$9)+(S90/12*3*$F90*$G90*$I90*$K90*T$9)</f>
        <v>0</v>
      </c>
      <c r="U90" s="44"/>
      <c r="V90" s="44">
        <f>(U90/12*5*$D90*$G90*$H90*$K90*V$8)+(U90/12*4*$E90*$G90*$I90*$K90*V$9)+(U90/12*3*$F90*$G90*$I90*$K90*V$9)</f>
        <v>0</v>
      </c>
      <c r="W90" s="44">
        <v>0</v>
      </c>
      <c r="X90" s="44">
        <f>(W90/12*5*$D90*$G90*$H90*$K90*X$8)+(W90/12*4*$E90*$G90*$I90*$K90*X$9)+(W90/12*3*$F90*$G90*$I90*$K90*X$9)</f>
        <v>0</v>
      </c>
      <c r="Y90" s="44">
        <v>70</v>
      </c>
      <c r="Z90" s="44">
        <f>(Y90/12*5*$D90*$G90*$H90*$K90*Z$8)+(Y90/12*4*$E90*$G90*$I90*$K90*Z$9)+(Y90/12*3*$F90*$G90*$I90*$K90*Z$9)</f>
        <v>2778093.4078333331</v>
      </c>
      <c r="AA90" s="44"/>
      <c r="AB90" s="44">
        <f>(AA90/12*5*$D90*$G90*$H90*$K90*AB$8)+(AA90/12*4*$E90*$G90*$I90*$K90*AB$9)+(AA90/12*3*$F90*$G90*$I90*$K90*AB$9)</f>
        <v>0</v>
      </c>
      <c r="AC90" s="44">
        <v>0</v>
      </c>
      <c r="AD90" s="44">
        <f>(AC90/12*5*$D90*$G90*$H90*$K90*AD$8)+(AC90/12*4*$E90*$G90*$I90*$K90*AD$9)+(AC90/12*3*$F90*$G90*$I90*$K90*AD$9)</f>
        <v>0</v>
      </c>
      <c r="AE90" s="44">
        <v>0</v>
      </c>
      <c r="AF90" s="44">
        <f>(AE90/12*5*$D90*$G90*$H90*$K90*AF$8)+(AE90/12*4*$E90*$G90*$I90*$K90*AF$9)+(AE90/12*3*$F90*$G90*$I90*$K90*AF$9)</f>
        <v>0</v>
      </c>
      <c r="AG90" s="44">
        <v>0</v>
      </c>
      <c r="AH90" s="44">
        <f>(AG90/12*5*$D90*$G90*$H90*$K90*AH$8)+(AG90/12*4*$E90*$G90*$I90*$K90*AH$9)+(AG90/12*3*$F90*$G90*$I90*$K90*AH$9)</f>
        <v>0</v>
      </c>
      <c r="AI90" s="44">
        <v>9</v>
      </c>
      <c r="AJ90" s="44">
        <f>(AI90/12*5*$D90*$G90*$H90*$K90*AJ$8)+(AI90/12*4*$E90*$G90*$I90*$K90*AJ$9)+(AI90/12*3*$F90*$G90*$I90*$K90*AJ$9)</f>
        <v>304126.94864999998</v>
      </c>
      <c r="AK90" s="44"/>
      <c r="AL90" s="44">
        <f>(AK90/12*5*$D90*$G90*$H90*$K90*AL$8)+(AK90/12*4*$E90*$G90*$I90*$K90*AL$9)+(AK90/12*3*$F90*$G90*$I90*$K90*AL$9)</f>
        <v>0</v>
      </c>
      <c r="AM90" s="47">
        <v>0</v>
      </c>
      <c r="AN90" s="44">
        <f>(AM90/12*5*$D90*$G90*$H90*$K90*AN$8)+(AM90/12*4*$E90*$G90*$I90*$K90*AN$9)+(AM90/12*3*$F90*$G90*$I90*$K90*AN$9)</f>
        <v>0</v>
      </c>
      <c r="AO90" s="48">
        <v>470</v>
      </c>
      <c r="AP90" s="44">
        <f>(AO90/12*5*$D90*$G90*$H90*$L90*AP$8)+(AO90/12*4*$E90*$G90*$I90*$L90*AP$9)+(AO90/12*3*$F90*$G90*$I90*$L90*AP$9)</f>
        <v>21560586.852559999</v>
      </c>
      <c r="AQ90" s="44">
        <v>100</v>
      </c>
      <c r="AR90" s="44">
        <f>(AQ90/12*5*$D90*$G90*$H90*$L90*AR$8)+(AQ90/12*4*$E90*$G90*$I90*$L90*AR$9)+(AQ90/12*3*$F90*$G90*$I90*$L90*AR$9)</f>
        <v>4055025.9819999998</v>
      </c>
      <c r="AS90" s="44">
        <v>466</v>
      </c>
      <c r="AT90" s="44">
        <f>(AS90/12*5*$D90*$G90*$H90*$L90*AT$8)+(AS90/12*4*$E90*$G90*$I90*$L90*AT$9)+(AS90/12*3*$F90*$G90*$I90*$L90*AT$10)</f>
        <v>21377092.496367998</v>
      </c>
      <c r="AU90" s="44">
        <v>0</v>
      </c>
      <c r="AV90" s="44">
        <f>(AU90/12*5*$D90*$G90*$H90*$L90*AV$8)+(AU90/12*4*$E90*$G90*$I90*$L90*AV$9)+(AU90/12*3*$F90*$G90*$I90*$L90*AV$9)</f>
        <v>0</v>
      </c>
      <c r="AW90" s="44"/>
      <c r="AX90" s="44">
        <f>(AW90/12*5*$D90*$G90*$H90*$K90*AX$8)+(AW90/12*4*$E90*$G90*$I90*$K90*AX$9)+(AW90/12*3*$F90*$G90*$I90*$K90*AX$9)</f>
        <v>0</v>
      </c>
      <c r="AY90" s="44"/>
      <c r="AZ90" s="44">
        <f>(AY90/12*5*$D90*$G90*$H90*$K90*AZ$8)+(AY90/12*4*$E90*$G90*$I90*$K90*AZ$9)+(AY90/12*3*$F90*$G90*$I90*$K90*AZ$9)</f>
        <v>0</v>
      </c>
      <c r="BA90" s="44">
        <v>132</v>
      </c>
      <c r="BB90" s="44">
        <f>(BA90/12*5*$D90*$G90*$H90*$L90*BB$8)+(BA90/12*4*$E90*$G90*$I90*$L90*BB$9)+(BA90/12*3*$F90*$G90*$I90*$L90*BB$9)</f>
        <v>5889982.227359999</v>
      </c>
      <c r="BC90" s="44">
        <v>0</v>
      </c>
      <c r="BD90" s="44">
        <f>(BC90/12*5*$D90*$G90*$H90*$K90*BD$8)+(BC90/12*4*$E90*$G90*$I90*$K90*BD$9)+(BC90/12*3*$F90*$G90*$I90*$K90*BD$9)</f>
        <v>0</v>
      </c>
      <c r="BE90" s="44">
        <v>0</v>
      </c>
      <c r="BF90" s="44">
        <f>(BE90/12*5*$D90*$G90*$H90*$K90*BF$8)+(BE90/12*4*$E90*$G90*$I90*$K90*BF$9)+(BE90/12*3*$F90*$G90*$I90*$K90*BF$9)</f>
        <v>0</v>
      </c>
      <c r="BG90" s="44">
        <v>0</v>
      </c>
      <c r="BH90" s="44">
        <f>(BG90/12*5*$D90*$G90*$H90*$K90*BH$8)+(BG90/12*4*$E90*$G90*$I90*$K90*BH$9)+(BG90/12*3*$F90*$G90*$I90*$K90*BH$9)</f>
        <v>0</v>
      </c>
      <c r="BI90" s="44">
        <v>0</v>
      </c>
      <c r="BJ90" s="44">
        <f>(BI90/12*5*$D90*$G90*$H90*$L90*BJ$8)+(BI90/12*4*$E90*$G90*$I90*$L90*BJ$9)+(BI90/12*3*$F90*$G90*$I90*$L90*BJ$9)</f>
        <v>0</v>
      </c>
      <c r="BK90" s="44">
        <v>19</v>
      </c>
      <c r="BL90" s="44">
        <f>(BK90/12*5*$D90*$G90*$H90*$K90*BL$8)+(BK90/12*4*$E90*$G90*$I90*$K90*BL$9)+(BK90/12*3*$F90*$G90*$I90*$K90*BL$9)</f>
        <v>759154.26240499993</v>
      </c>
      <c r="BM90" s="44">
        <v>16</v>
      </c>
      <c r="BN90" s="44">
        <f>(BM90/12*5*$D90*$G90*$H90*$K90*BN$8)+(BM90/12*4*$E90*$G90*$I90*$K90*BN$9)+(BM90/12*3*$F90*$G90*$I90*$K90*BN$10)</f>
        <v>611647.85397333326</v>
      </c>
      <c r="BO90" s="54">
        <v>219</v>
      </c>
      <c r="BP90" s="44">
        <f>(BO90/12*5*$D90*$G90*$H90*$L90*BP$8)+(BO90/12*4*$E90*$G90*$I90*$L90*BP$9)+(BO90/12*3*$F90*$G90*$I90*$L90*BP$9)</f>
        <v>8937220.634159999</v>
      </c>
      <c r="BQ90" s="44">
        <v>0</v>
      </c>
      <c r="BR90" s="44">
        <f>(BQ90/12*5*$D90*$G90*$H90*$L90*BR$8)+(BQ90/12*4*$E90*$G90*$I90*$L90*BR$9)+(BQ90/12*3*$F90*$G90*$I90*$L90*BR$9)</f>
        <v>0</v>
      </c>
      <c r="BS90" s="44">
        <v>0</v>
      </c>
      <c r="BT90" s="44">
        <f>(BS90/12*5*$D90*$G90*$H90*$K90*BT$8)+(BS90/12*4*$E90*$G90*$I90*$K90*BT$9)+(BS90/12*3*$F90*$G90*$I90*$K90*BT$9)</f>
        <v>0</v>
      </c>
      <c r="BU90" s="44">
        <v>4</v>
      </c>
      <c r="BV90" s="44">
        <f>(BU90/12*5*$D90*$G90*$H90*$K90*BV$8)+(BU90/12*4*$E90*$G90*$I90*$K90*BV$9)+(BU90/12*3*$F90*$G90*$I90*$K90*BV$9)</f>
        <v>112711.19738666664</v>
      </c>
      <c r="BW90" s="44">
        <v>0</v>
      </c>
      <c r="BX90" s="44">
        <f>(BW90/12*5*$D90*$G90*$H90*$L90*BX$8)+(BW90/12*4*$E90*$G90*$I90*$L90*BX$9)+(BW90/12*3*$F90*$G90*$I90*$L90*BX$9)</f>
        <v>0</v>
      </c>
      <c r="BY90" s="44"/>
      <c r="BZ90" s="44">
        <f>(BY90/12*5*$D90*$G90*$H90*$L90*BZ$8)+(BY90/12*4*$E90*$G90*$I90*$L90*BZ$9)+(BY90/12*3*$F90*$G90*$I90*$L90*BZ$9)</f>
        <v>0</v>
      </c>
      <c r="CA90" s="44">
        <v>0</v>
      </c>
      <c r="CB90" s="44">
        <f>(CA90/12*5*$D90*$G90*$H90*$K90*CB$8)+(CA90/12*4*$E90*$G90*$I90*$K90*CB$9)+(CA90/12*3*$F90*$G90*$I90*$K90*CB$9)</f>
        <v>0</v>
      </c>
      <c r="CC90" s="44">
        <v>60</v>
      </c>
      <c r="CD90" s="44">
        <f t="shared" ref="CD90" si="578">(CC90/12*5*$D90*$G90*$H90*$L90*CD$8)+(CC90/12*4*$E90*$G90*$I90*$L90*CD$9)+(CC90/12*3*$F90*$G90*$I90*$L90*CD$9)</f>
        <v>2448553.5984</v>
      </c>
      <c r="CE90" s="44">
        <v>0</v>
      </c>
      <c r="CF90" s="44">
        <f>(CE90/12*5*$D90*$G90*$H90*$K90*CF$8)+(CE90/12*4*$E90*$G90*$I90*$K90*CF$9)+(CE90/12*3*$F90*$G90*$I90*$K90*CF$9)</f>
        <v>0</v>
      </c>
      <c r="CG90" s="44"/>
      <c r="CH90" s="44">
        <f>(CG90/12*5*$D90*$G90*$H90*$K90*CH$8)+(CG90/12*4*$E90*$G90*$I90*$K90*CH$9)+(CG90/12*3*$F90*$G90*$I90*$K90*CH$9)</f>
        <v>0</v>
      </c>
      <c r="CI90" s="44">
        <v>15</v>
      </c>
      <c r="CJ90" s="44">
        <f>(CI90/12*5*$D90*$G90*$H90*$K90*CJ$8)+(CI90/12*4*$E90*$G90*$I90*$K90*CJ$9)+(CI90/12*3*$F90*$G90*$I90*$K90*CJ$9)</f>
        <v>422666.9902</v>
      </c>
      <c r="CK90" s="44">
        <v>93</v>
      </c>
      <c r="CL90" s="44">
        <f>(CK90/12*5*$D90*$G90*$H90*$K90*CL$8)+(CK90/12*4*$E90*$G90*$I90*$K90*CL$9)+(CK90/12*3*$F90*$G90*$I90*$K90*CL$9)</f>
        <v>3458133.5046999999</v>
      </c>
      <c r="CM90" s="44">
        <v>325</v>
      </c>
      <c r="CN90" s="44">
        <f>(CM90/12*5*$D90*$G90*$H90*$L90*CN$8)+(CM90/12*4*$E90*$G90*$I90*$L90*CN$9)+(CM90/12*3*$F90*$G90*$I90*$L90*CN$9)</f>
        <v>14779592.095449997</v>
      </c>
      <c r="CO90" s="44">
        <v>226</v>
      </c>
      <c r="CP90" s="44">
        <f>(CO90/12*5*$D90*$G90*$H90*$L90*CP$8)+(CO90/12*4*$E90*$G90*$I90*$L90*CP$9)+(CO90/12*3*$F90*$G90*$I90*$L90*CP$9)</f>
        <v>11815172.970468</v>
      </c>
      <c r="CQ90" s="49">
        <v>1</v>
      </c>
      <c r="CR90" s="44">
        <f>(CQ90/12*5*$D90*$G90*$H90*$K90*CR$8)+(CQ90/12*4*$E90*$G90*$I90*$K90*CR$9)+(CQ90/12*3*$F90*$G90*$I90*$K90*CR$9)</f>
        <v>42229.327933333319</v>
      </c>
      <c r="CS90" s="44">
        <v>40</v>
      </c>
      <c r="CT90" s="44">
        <f>(CS90/12*5*$D90*$G90*$H90*$L90*CT$8)+(CS90/12*4*$E90*$G90*$I90*$L90*CT$9)+(CS90/12*3*$F90*$G90*$I90*$L90*CT$9)</f>
        <v>2043884.90656</v>
      </c>
      <c r="CU90" s="44">
        <v>12</v>
      </c>
      <c r="CV90" s="44">
        <f>(CU90/12*5*$D90*$G90*$H90*$L90*CV$8)+(CU90/12*4*$E90*$G90*$I90*$L90*CV$9)+(CU90/12*3*$F90*$G90*$I90*$L90*CV$9)</f>
        <v>532989.34449599998</v>
      </c>
      <c r="CW90" s="44">
        <v>74</v>
      </c>
      <c r="CX90" s="44">
        <f>(CW90/12*5*$D90*$G90*$H90*$L90*CX$8)+(CW90/12*4*$E90*$G90*$I90*$L90*CX$9)+(CW90/12*3*$F90*$G90*$I90*$L90*CX$9)</f>
        <v>3788198.0672759996</v>
      </c>
      <c r="CY90" s="44">
        <v>240</v>
      </c>
      <c r="CZ90" s="44">
        <f>(CY90/12*5*$D90*$G90*$H90*$L90*CZ$8)+(CY90/12*4*$E90*$G90*$I90*$L90*CZ$9)+(CY90/12*3*$F90*$G90*$I90*$L90*CZ$9)</f>
        <v>12263309.43936</v>
      </c>
      <c r="DA90" s="44">
        <v>37</v>
      </c>
      <c r="DB90" s="44">
        <f>(DA90/12*5*$D90*$G90*$H90*$L90*DB$8)+(DA90/12*4*$E90*$G90*$I90*$L90*DB$9)+(DA90/12*3*$F90*$G90*$I90*$L90*DB$9)</f>
        <v>1894099.0336379998</v>
      </c>
      <c r="DC90" s="44">
        <v>109</v>
      </c>
      <c r="DD90" s="44">
        <f>(DC90/12*5*$D90*$G90*$H90*$K90*DD$8)+(DC90/12*4*$E90*$G90*$I90*$K90*DD$9)+(DC90/12*3*$F90*$G90*$I90*$K90*DD$9)</f>
        <v>4602996.7447333327</v>
      </c>
      <c r="DE90" s="44">
        <v>43</v>
      </c>
      <c r="DF90" s="44">
        <f>(DE90/12*5*$D90*$G90*$H90*$K90*DF$8)+(DE90/12*4*$E90*$G90*$I90*$K90*DF$9)+(DE90/12*3*$F90*$G90*$I90*$K90*DF$9)</f>
        <v>1869954.7352033332</v>
      </c>
      <c r="DG90" s="44">
        <v>1</v>
      </c>
      <c r="DH90" s="44">
        <f>(DG90/12*5*$D90*$G90*$H90*$L90*DH$8)+(DG90/12*4*$E90*$G90*$I90*$L90*DH$9)+(DG90/12*3*$F90*$G90*$I90*$L90*DH$9)</f>
        <v>56656.658099999986</v>
      </c>
      <c r="DI90" s="44">
        <v>33</v>
      </c>
      <c r="DJ90" s="44">
        <f>(DI90/12*5*$D90*$G90*$H90*$L90*DJ$8)+(DI90/12*4*$E90*$G90*$I90*$L90*DJ$9)+(DI90/12*3*$F90*$G90*$I90*$L90*DJ$9)</f>
        <v>1813392.3099599998</v>
      </c>
      <c r="DK90" s="44">
        <v>10</v>
      </c>
      <c r="DL90" s="44">
        <f>(DK90/12*5*$D90*$G90*$H90*$M90*DL$8)+(DK90/12*4*$E90*$G90*$I90*$M90*DL$9)+(DK90/12*3*$F90*$G90*$I90*$M90*DL$9)</f>
        <v>752049.68787500006</v>
      </c>
      <c r="DM90" s="44">
        <v>12</v>
      </c>
      <c r="DN90" s="44">
        <f t="shared" si="294"/>
        <v>975471.2996899999</v>
      </c>
      <c r="DO90" s="44"/>
      <c r="DP90" s="44">
        <f t="shared" si="570"/>
        <v>0</v>
      </c>
      <c r="DQ90" s="44">
        <f t="shared" ref="DQ90:DR96" si="579">SUM(O90,Q90,S90,U90,W90,Y90,AA90,AC90,AE90,AG90,AI90,AK90,AM90,AO90,AQ90,AS90,AU90,AW90,AY90,BA90,BC90,BE90,BG90,BI90,BK90,BM90,BO90,BQ90,BS90,BU90,BW90,BY90,CA90,CC90,CE90,CG90,CI90,CK90,CM90,CO90,CQ90,CS90,CU90,CW90,CY90,DA90,DC90,DE90,DG90,DI90,DK90,DM90,DO90)</f>
        <v>4133</v>
      </c>
      <c r="DR90" s="44">
        <f t="shared" si="579"/>
        <v>181419094.71902266</v>
      </c>
    </row>
    <row r="91" spans="1:122" ht="41.25" customHeight="1" x14ac:dyDescent="0.25">
      <c r="A91" s="51"/>
      <c r="B91" s="52">
        <v>68</v>
      </c>
      <c r="C91" s="38" t="s">
        <v>222</v>
      </c>
      <c r="D91" s="39">
        <f t="shared" si="572"/>
        <v>19063</v>
      </c>
      <c r="E91" s="40">
        <v>18530</v>
      </c>
      <c r="F91" s="40">
        <v>18715</v>
      </c>
      <c r="G91" s="53">
        <v>2.81</v>
      </c>
      <c r="H91" s="42">
        <v>1</v>
      </c>
      <c r="I91" s="42">
        <v>1</v>
      </c>
      <c r="J91" s="43"/>
      <c r="K91" s="39">
        <v>1.4</v>
      </c>
      <c r="L91" s="39">
        <v>1.68</v>
      </c>
      <c r="M91" s="39">
        <v>2.23</v>
      </c>
      <c r="N91" s="39">
        <v>2.57</v>
      </c>
      <c r="O91" s="44">
        <v>67</v>
      </c>
      <c r="P91" s="44">
        <f>(O91/12*5*$D91*$G91*$H91*$K91*P$8)+(O91/12*4*$E91*$G91*$I91*$K91)+(O91/12*3*$F91*$G91*$I91*$K91)</f>
        <v>4975762.8842249997</v>
      </c>
      <c r="Q91" s="44">
        <v>590</v>
      </c>
      <c r="R91" s="44">
        <f>(Q91/12*5*$D91*$G91*$H91*$K91*R$8)+(Q91/12*4*$E91*$G91*$I91*$K91)+(Q91/12*3*$F91*$G91*$I91*$K91)</f>
        <v>43816419.42825</v>
      </c>
      <c r="S91" s="44"/>
      <c r="T91" s="44">
        <f>(S91/12*5*$D91*$G91*$H91*$K91*T$8)+(S91/12*4*$E91*$G91*$I91*$K91)+(S91/12*3*$F91*$G91*$I91*$K91)</f>
        <v>0</v>
      </c>
      <c r="U91" s="44"/>
      <c r="V91" s="44">
        <f>(U91/12*5*$D91*$G91*$H91*$K91*V$8)+(U91/12*4*$E91*$G91*$I91*$K91)+(U91/12*3*$F91*$G91*$I91*$K91)</f>
        <v>0</v>
      </c>
      <c r="W91" s="44"/>
      <c r="X91" s="44">
        <f>(W91/12*5*$D91*$G91*$H91*$K91*X$8)+(W91/12*4*$E91*$G91*$I91*$K91)+(W91/12*3*$F91*$G91*$I91*$K91)</f>
        <v>0</v>
      </c>
      <c r="Y91" s="44">
        <v>113</v>
      </c>
      <c r="Z91" s="44">
        <f>(Y91/12*5*$D91*$G91*$H91*$K91*Z$8)+(Y91/12*4*$E91*$G91*$I91*$K91)+(Y91/12*3*$F91*$G91*$I91*$K91)</f>
        <v>8391958.2972749993</v>
      </c>
      <c r="AA91" s="44"/>
      <c r="AB91" s="44">
        <f>(AA91/12*5*$D91*$G91*$H91*$K91*AB$8)+(AA91/12*4*$E91*$G91*$I91*$K91)+(AA91/12*3*$F91*$G91*$I91*$K91)</f>
        <v>0</v>
      </c>
      <c r="AC91" s="44"/>
      <c r="AD91" s="44">
        <f>(AC91/12*5*$D91*$G91*$H91*$K91*AD$8)+(AC91/12*4*$E91*$G91*$I91*$K91)+(AC91/12*3*$F91*$G91*$I91*$K91)</f>
        <v>0</v>
      </c>
      <c r="AE91" s="44">
        <v>0</v>
      </c>
      <c r="AF91" s="44">
        <f>(AE91/12*5*$D91*$G91*$H91*$K91*AF$8)+(AE91/12*4*$E91*$G91*$I91*$K91)+(AE91/12*3*$F91*$G91*$I91*$K91)</f>
        <v>0</v>
      </c>
      <c r="AG91" s="44">
        <v>0</v>
      </c>
      <c r="AH91" s="44">
        <f>(AG91/12*5*$D91*$G91*$H91*$K91*AH$8)+(AG91/12*4*$E91*$G91*$I91*$K91)+(AG91/12*3*$F91*$G91*$I91*$K91)</f>
        <v>0</v>
      </c>
      <c r="AI91" s="44"/>
      <c r="AJ91" s="44">
        <f>(AI91/12*5*$D91*$G91*$H91*$K91*AJ$8)+(AI91/12*4*$E91*$G91*$I91*$K91)+(AI91/12*3*$F91*$G91*$I91*$K91)</f>
        <v>0</v>
      </c>
      <c r="AK91" s="44"/>
      <c r="AL91" s="44">
        <f>(AK91/12*5*$D91*$G91*$H91*$K91*AL$8)+(AK91/12*4*$E91*$G91*$I91*$K91)+(AK91/12*3*$F91*$G91*$I91*$K91)</f>
        <v>0</v>
      </c>
      <c r="AM91" s="47">
        <v>0</v>
      </c>
      <c r="AN91" s="44">
        <f>(AM91/12*5*$D91*$G91*$H91*$K91*AN$8)+(AM91/12*4*$E91*$G91*$I91*$K91)+(AM91/12*3*$F91*$G91*$I91*$K91)</f>
        <v>0</v>
      </c>
      <c r="AO91" s="48">
        <v>140</v>
      </c>
      <c r="AP91" s="44">
        <f>(AO91/12*5*$D91*$G91*$H91*$L91*AP$8)+(AO91/12*4*$E91*$G91*$I91*$L91)+(AO91/12*3*$F91*$G91*$I91*$L91)</f>
        <v>12508037.183039999</v>
      </c>
      <c r="AQ91" s="44"/>
      <c r="AR91" s="44">
        <f>(AQ91/12*5*$D91*$G91*$H91*$L91*AR$8)+(AQ91/12*4*$E91*$G91*$I91*$L91)+(AQ91/12*3*$F91*$G91*$I91*$L91)</f>
        <v>0</v>
      </c>
      <c r="AS91" s="44">
        <v>139</v>
      </c>
      <c r="AT91" s="44">
        <f>(AS91/12*5*$D91*$G91*$H91*$L91*AT$8)+(AS91/12*4*$E91*$G91*$I91*$L91)+(AS91/12*3*$F91*$G91*$I91*$L91)</f>
        <v>12418694.060304001</v>
      </c>
      <c r="AU91" s="44"/>
      <c r="AV91" s="44">
        <f>(AU91/12*5*$D91*$G91*$H91*$L91*AV$8)+(AU91/12*4*$E91*$G91*$I91*$L91)+(AU91/12*3*$F91*$G91*$I91*$L91)</f>
        <v>0</v>
      </c>
      <c r="AW91" s="44"/>
      <c r="AX91" s="44">
        <f>(AW91/12*5*$D91*$G91*$H91*$K91*AX$8)+(AW91/12*4*$E91*$G91*$I91*$K91)+(AW91/12*3*$F91*$G91*$I91*$K91)</f>
        <v>0</v>
      </c>
      <c r="AY91" s="44"/>
      <c r="AZ91" s="44">
        <f>(AY91/12*5*$D91*$G91*$H91*$K91*AZ$8)+(AY91/12*4*$E91*$G91*$I91*$K91)+(AY91/12*3*$F91*$G91*$I91*$K91)</f>
        <v>0</v>
      </c>
      <c r="BA91" s="44"/>
      <c r="BB91" s="44">
        <f>(BA91/12*5*$D91*$G91*$H91*$L91*BB$8)+(BA91/12*4*$E91*$G91*$I91*$L91)+(BA91/12*3*$F91*$G91*$I91*$L91)</f>
        <v>0</v>
      </c>
      <c r="BC91" s="44"/>
      <c r="BD91" s="44">
        <f>(BC91/12*5*$D91*$G91*$H91*$K91*BD$8)+(BC91/12*4*$E91*$G91*$I91*$K91)+(BC91/12*3*$F91*$G91*$I91*$K91)</f>
        <v>0</v>
      </c>
      <c r="BE91" s="44"/>
      <c r="BF91" s="44">
        <f>(BE91/12*5*$D91*$G91*$H91*$K91*BF$8)+(BE91/12*4*$E91*$G91*$I91*$K91)+(BE91/12*3*$F91*$G91*$I91*$K91)</f>
        <v>0</v>
      </c>
      <c r="BG91" s="44"/>
      <c r="BH91" s="44">
        <f>(BG91/12*5*$D91*$G91*$H91*$K91*BH$8)+(BG91/12*4*$E91*$G91*$I91*$K91)+(BG91/12*3*$F91*$G91*$I91*$K91)</f>
        <v>0</v>
      </c>
      <c r="BI91" s="44"/>
      <c r="BJ91" s="44">
        <f>(BI91/12*5*$D91*$G91*$H91*$L91*BJ$8)+(BI91/12*4*$E91*$G91*$I91*$L91)+(BI91/12*3*$F91*$G91*$I91*$L91)</f>
        <v>0</v>
      </c>
      <c r="BK91" s="44">
        <v>0</v>
      </c>
      <c r="BL91" s="44">
        <f>(BK91/12*5*$D91*$G91*$H91*$K91*BL$8)+(BK91/12*4*$E91*$G91*$I91*$K91)+(BK91/12*3*$F91*$G91*$I91*$K91)</f>
        <v>0</v>
      </c>
      <c r="BM91" s="44"/>
      <c r="BN91" s="44">
        <f>(BM91/12*5*$D91*$G91*$H91*$K91*BN$8)+(BM91/12*4*$E91*$G91*$I91*$K91)+(BM91/12*3*$F91*$G91*$I91*$K91)</f>
        <v>0</v>
      </c>
      <c r="BO91" s="54"/>
      <c r="BP91" s="44">
        <f>(BO91/12*5*$D91*$G91*$H91*$L91*BP$8)+(BO91/12*4*$E91*$G91*$I91*$L91)+(BO91/12*3*$F91*$G91*$I91*$L91)</f>
        <v>0</v>
      </c>
      <c r="BQ91" s="44"/>
      <c r="BR91" s="44">
        <f>(BQ91/12*5*$D91*$G91*$H91*$L91*BR$8)+(BQ91/12*4*$E91*$G91*$I91*$L91)+(BQ91/12*3*$F91*$G91*$I91*$L91)</f>
        <v>0</v>
      </c>
      <c r="BS91" s="44"/>
      <c r="BT91" s="44">
        <f>(BS91/12*5*$D91*$G91*$H91*$K91*BT$8)+(BS91/12*4*$E91*$G91*$I91*$K91)+(BS91/12*3*$F91*$G91*$I91*$K91)</f>
        <v>0</v>
      </c>
      <c r="BU91" s="44"/>
      <c r="BV91" s="44">
        <f>(BU91/12*5*$D91*$G91*$H91*$K91*BV$8)+(BU91/12*4*$E91*$G91*$I91*$K91)+(BU91/12*3*$F91*$G91*$I91*$K91)</f>
        <v>0</v>
      </c>
      <c r="BW91" s="44"/>
      <c r="BX91" s="44">
        <f>(BW91/12*5*$D91*$G91*$H91*$L91*BX$8)+(BW91/12*4*$E91*$G91*$I91*$L91)+(BW91/12*3*$F91*$G91*$I91*$L91)</f>
        <v>0</v>
      </c>
      <c r="BY91" s="44"/>
      <c r="BZ91" s="44">
        <f>(BY91/12*5*$D91*$G91*$H91*$L91*BZ$8)+(BY91/12*4*$E91*$G91*$I91*$L91)+(BY91/12*3*$F91*$G91*$I91*$L91)</f>
        <v>0</v>
      </c>
      <c r="CA91" s="44"/>
      <c r="CB91" s="44">
        <f>(CA91/12*5*$D91*$G91*$H91*$K91*CB$8)+(CA91/12*4*$E91*$G91*$I91*$K91)+(CA91/12*3*$F91*$G91*$I91*$K91)</f>
        <v>0</v>
      </c>
      <c r="CC91" s="44"/>
      <c r="CD91" s="44">
        <f>(CC91/12*5*$D91*$G91*$H91*$L91*CD$8)+(CC91/12*4*$E91*$G91*$I91*$L91)+(CC91/12*3*$F91*$G91*$I91*$L91)</f>
        <v>0</v>
      </c>
      <c r="CE91" s="44"/>
      <c r="CF91" s="44">
        <f>(CE91/12*5*$D91*$G91*$H91*$K91*CF$8)+(CE91/12*4*$E91*$G91*$I91*$K91)+(CE91/12*3*$F91*$G91*$I91*$K91)</f>
        <v>0</v>
      </c>
      <c r="CG91" s="44"/>
      <c r="CH91" s="44">
        <f>(CG91/12*5*$D91*$G91*$H91*$K91*CH$8)+(CG91/12*4*$E91*$G91*$I91*$K91)+(CG91/12*3*$F91*$G91*$I91*$K91)</f>
        <v>0</v>
      </c>
      <c r="CI91" s="44"/>
      <c r="CJ91" s="44">
        <f>(CI91/12*5*$D91*$G91*$H91*$K91*CJ$8)+(CI91/12*4*$E91*$G91*$I91*$K91)+(CI91/12*3*$F91*$G91*$I91*$K91)</f>
        <v>0</v>
      </c>
      <c r="CK91" s="44"/>
      <c r="CL91" s="44">
        <f>(CK91/12*5*$D91*$G91*$H91*$K91*CL$8)+(CK91/12*4*$E91*$G91*$I91*$K91)+(CK91/12*3*$F91*$G91*$I91*$K91)</f>
        <v>0</v>
      </c>
      <c r="CM91" s="44"/>
      <c r="CN91" s="44">
        <f>(CM91/12*5*$D91*$G91*$H91*$L91*CN$8)+(CM91/12*4*$E91*$G91*$I91*$L91)+(CM91/12*3*$F91*$G91*$I91*$L91)</f>
        <v>0</v>
      </c>
      <c r="CO91" s="44"/>
      <c r="CP91" s="44">
        <f>(CO91/12*5*$D91*$G91*$H91*$L91*CP$8)+(CO91/12*4*$E91*$G91*$I91*$L91)+(CO91/12*3*$F91*$G91*$I91*$L91)</f>
        <v>0</v>
      </c>
      <c r="CQ91" s="49"/>
      <c r="CR91" s="44">
        <f>(CQ91/12*5*$D91*$G91*$H91*$K91*CR$8)+(CQ91/12*4*$E91*$G91*$I91*$K91)+(CQ91/12*3*$F91*$G91*$I91*$K91)</f>
        <v>0</v>
      </c>
      <c r="CS91" s="44"/>
      <c r="CT91" s="44">
        <f>(CS91/12*5*$D91*$G91*$H91*$L91*CT$8)+(CS91/12*4*$E91*$G91*$I91*$L91)+(CS91/12*3*$F91*$G91*$I91*$L91)</f>
        <v>0</v>
      </c>
      <c r="CU91" s="44"/>
      <c r="CV91" s="44">
        <f>(CU91/12*5*$D91*$G91*$H91*$L91*CV$8)+(CU91/12*4*$E91*$G91*$I91*$L91)+(CU91/12*3*$F91*$G91*$I91*$L91)</f>
        <v>0</v>
      </c>
      <c r="CW91" s="44"/>
      <c r="CX91" s="44">
        <f>(CW91/12*5*$D91*$G91*$H91*$L91*CX$8)+(CW91/12*4*$E91*$G91*$I91*$L91)+(CW91/12*3*$F91*$G91*$I91*$L91)</f>
        <v>0</v>
      </c>
      <c r="CY91" s="44"/>
      <c r="CZ91" s="44">
        <f>(CY91/12*5*$D91*$G91*$H91*$L91*CZ$8)+(CY91/12*4*$E91*$G91*$I91*$L91)+(CY91/12*3*$F91*$G91*$I91*$L91)</f>
        <v>0</v>
      </c>
      <c r="DA91" s="44"/>
      <c r="DB91" s="44">
        <f>(DA91/12*5*$D91*$G91*$H91*$L91*DB$8)+(DA91/12*4*$E91*$G91*$I91*$L91)+(DA91/12*3*$F91*$G91*$I91*$L91)</f>
        <v>0</v>
      </c>
      <c r="DC91" s="44"/>
      <c r="DD91" s="44">
        <f>(DC91/12*5*$D91*$G91*$H91*$K91*DD$8)+(DC91/12*4*$E91*$G91*$I91*$K91)+(DC91/12*3*$F91*$G91*$I91*$K91)</f>
        <v>0</v>
      </c>
      <c r="DE91" s="44"/>
      <c r="DF91" s="44">
        <f>(DE91/12*5*$D91*$G91*$H91*$K91*DF$8)+(DE91/12*4*$E91*$G91*$I91*$K91)+(DE91/12*3*$F91*$G91*$I91*$K91)</f>
        <v>0</v>
      </c>
      <c r="DG91" s="44"/>
      <c r="DH91" s="44">
        <f>(DG91/12*5*$D91*$G91*$H91*$L91*DH$8)+(DG91/12*4*$E91*$G91*$I91*$L91)+(DG91/12*3*$F91*$G91*$I91*$L91)</f>
        <v>0</v>
      </c>
      <c r="DI91" s="44"/>
      <c r="DJ91" s="44">
        <f>(DI91/12*5*$D91*$G91*$H91*$L91*DJ$8)+(DI91/12*4*$E91*$G91*$I91*$L91)+(DI91/12*3*$F91*$G91*$I91*$L91)</f>
        <v>0</v>
      </c>
      <c r="DK91" s="44"/>
      <c r="DL91" s="44">
        <f>(DK91/12*5*$D91*$G91*$H91*$M91*DL$8)+(DK91/12*4*$E91*$G91*$I91*$M91)+(DK91/12*3*$F91*$G91*$I91*$M91)</f>
        <v>0</v>
      </c>
      <c r="DM91" s="44"/>
      <c r="DN91" s="44">
        <f>(DM91/12*5*$D91*$G91*$H91*$N91*DN$8)+(DM91/12*4*$E91*$G91*$I91*$N91)+(DM91/12*3*$F91*$G91*$I91*$N91)</f>
        <v>0</v>
      </c>
      <c r="DO91" s="44"/>
      <c r="DP91" s="44">
        <f t="shared" si="570"/>
        <v>0</v>
      </c>
      <c r="DQ91" s="44">
        <f t="shared" si="579"/>
        <v>1049</v>
      </c>
      <c r="DR91" s="44">
        <f t="shared" si="579"/>
        <v>82110871.853093997</v>
      </c>
    </row>
    <row r="92" spans="1:122" ht="41.25" customHeight="1" x14ac:dyDescent="0.25">
      <c r="A92" s="51"/>
      <c r="B92" s="52">
        <v>69</v>
      </c>
      <c r="C92" s="38" t="s">
        <v>223</v>
      </c>
      <c r="D92" s="39">
        <f t="shared" si="572"/>
        <v>19063</v>
      </c>
      <c r="E92" s="40">
        <v>18530</v>
      </c>
      <c r="F92" s="40">
        <v>18715</v>
      </c>
      <c r="G92" s="53">
        <v>3.48</v>
      </c>
      <c r="H92" s="42">
        <v>1</v>
      </c>
      <c r="I92" s="42">
        <v>1</v>
      </c>
      <c r="J92" s="43"/>
      <c r="K92" s="39">
        <v>1.4</v>
      </c>
      <c r="L92" s="39">
        <v>1.68</v>
      </c>
      <c r="M92" s="39">
        <v>2.23</v>
      </c>
      <c r="N92" s="39">
        <v>2.57</v>
      </c>
      <c r="O92" s="44"/>
      <c r="P92" s="44">
        <f t="shared" ref="P92:P96" si="580">(O92/12*5*$D92*$G92*$H92*$K92*P$8)+(O92/12*4*$E92*$G92*$I92*$K92*P$9)+(O92/12*3*$F92*$G92*$I92*$K92*P$9)</f>
        <v>0</v>
      </c>
      <c r="Q92" s="44">
        <v>60</v>
      </c>
      <c r="R92" s="44">
        <f t="shared" ref="R92:R96" si="581">(Q92/12*5*$D92*$G92*$H92*$K92*R$8)+(Q92/12*4*$E92*$G92*$I92*$K92*R$9)+(Q92/12*3*$F92*$G92*$I92*$K92*R$9)</f>
        <v>5835673.074</v>
      </c>
      <c r="S92" s="44"/>
      <c r="T92" s="44">
        <f t="shared" ref="T92:T96" si="582">(S92/12*5*$D92*$G92*$H92*$K92*T$8)+(S92/12*4*$E92*$G92*$I92*$K92*T$9)+(S92/12*3*$F92*$G92*$I92*$K92*T$9)</f>
        <v>0</v>
      </c>
      <c r="U92" s="44"/>
      <c r="V92" s="44">
        <f t="shared" ref="V92:V96" si="583">(U92/12*5*$D92*$G92*$H92*$K92*V$8)+(U92/12*4*$E92*$G92*$I92*$K92*V$9)+(U92/12*3*$F92*$G92*$I92*$K92*V$9)</f>
        <v>0</v>
      </c>
      <c r="W92" s="44"/>
      <c r="X92" s="44">
        <f t="shared" ref="X92:X96" si="584">(W92/12*5*$D92*$G92*$H92*$K92*X$8)+(W92/12*4*$E92*$G92*$I92*$K92*X$9)+(W92/12*3*$F92*$G92*$I92*$K92*X$9)</f>
        <v>0</v>
      </c>
      <c r="Y92" s="44">
        <v>2</v>
      </c>
      <c r="Z92" s="44">
        <f t="shared" ref="Z92:Z96" si="585">(Y92/12*5*$D92*$G92*$H92*$K92*Z$8)+(Y92/12*4*$E92*$G92*$I92*$K92*Z$9)+(Y92/12*3*$F92*$G92*$I92*$K92*Z$9)</f>
        <v>194522.43580000001</v>
      </c>
      <c r="AA92" s="44">
        <v>0</v>
      </c>
      <c r="AB92" s="44">
        <f t="shared" ref="AB92:AB96" si="586">(AA92/12*5*$D92*$G92*$H92*$K92*AB$8)+(AA92/12*4*$E92*$G92*$I92*$K92*AB$9)+(AA92/12*3*$F92*$G92*$I92*$K92*AB$9)</f>
        <v>0</v>
      </c>
      <c r="AC92" s="44"/>
      <c r="AD92" s="44">
        <f t="shared" ref="AD92:AD96" si="587">(AC92/12*5*$D92*$G92*$H92*$K92*AD$8)+(AC92/12*4*$E92*$G92*$I92*$K92*AD$9)+(AC92/12*3*$F92*$G92*$I92*$K92*AD$9)</f>
        <v>0</v>
      </c>
      <c r="AE92" s="44">
        <v>0</v>
      </c>
      <c r="AF92" s="44">
        <f t="shared" ref="AF92:AF96" si="588">(AE92/12*5*$D92*$G92*$H92*$K92*AF$8)+(AE92/12*4*$E92*$G92*$I92*$K92*AF$9)+(AE92/12*3*$F92*$G92*$I92*$K92*AF$9)</f>
        <v>0</v>
      </c>
      <c r="AG92" s="44">
        <v>0</v>
      </c>
      <c r="AH92" s="44">
        <f t="shared" ref="AH92:AH96" si="589">(AG92/12*5*$D92*$G92*$H92*$K92*AH$8)+(AG92/12*4*$E92*$G92*$I92*$K92*AH$9)+(AG92/12*3*$F92*$G92*$I92*$K92*AH$9)</f>
        <v>0</v>
      </c>
      <c r="AI92" s="44"/>
      <c r="AJ92" s="44">
        <f t="shared" ref="AJ92:AJ96" si="590">(AI92/12*5*$D92*$G92*$H92*$K92*AJ$8)+(AI92/12*4*$E92*$G92*$I92*$K92*AJ$9)+(AI92/12*3*$F92*$G92*$I92*$K92*AJ$9)</f>
        <v>0</v>
      </c>
      <c r="AK92" s="44"/>
      <c r="AL92" s="44">
        <f t="shared" ref="AL92:AL96" si="591">(AK92/12*5*$D92*$G92*$H92*$K92*AL$8)+(AK92/12*4*$E92*$G92*$I92*$K92*AL$9)+(AK92/12*3*$F92*$G92*$I92*$K92*AL$9)</f>
        <v>0</v>
      </c>
      <c r="AM92" s="47">
        <v>0</v>
      </c>
      <c r="AN92" s="44">
        <f t="shared" ref="AN92:AN96" si="592">(AM92/12*5*$D92*$G92*$H92*$K92*AN$8)+(AM92/12*4*$E92*$G92*$I92*$K92*AN$9)+(AM92/12*3*$F92*$G92*$I92*$K92*AN$9)</f>
        <v>0</v>
      </c>
      <c r="AO92" s="48">
        <v>0</v>
      </c>
      <c r="AP92" s="44">
        <f t="shared" ref="AP92:AP96" si="593">(AO92/12*5*$D92*$G92*$H92*$L92*AP$8)+(AO92/12*4*$E92*$G92*$I92*$L92*AP$9)+(AO92/12*3*$F92*$G92*$I92*$L92*AP$9)</f>
        <v>0</v>
      </c>
      <c r="AQ92" s="44"/>
      <c r="AR92" s="44">
        <f t="shared" ref="AR92:AR96" si="594">(AQ92/12*5*$D92*$G92*$H92*$L92*AR$8)+(AQ92/12*4*$E92*$G92*$I92*$L92*AR$9)+(AQ92/12*3*$F92*$G92*$I92*$L92*AR$9)</f>
        <v>0</v>
      </c>
      <c r="AS92" s="44">
        <v>30</v>
      </c>
      <c r="AT92" s="44">
        <f t="shared" ref="AT92:AT96" si="595">(AS92/12*5*$D92*$G92*$H92*$L92*AT$8)+(AS92/12*4*$E92*$G92*$I92*$L92*AT$9)+(AS92/12*3*$F92*$G92*$I92*$L92*AT$10)</f>
        <v>3372677.9553599996</v>
      </c>
      <c r="AU92" s="44"/>
      <c r="AV92" s="44">
        <f t="shared" ref="AV92:AV96" si="596">(AU92/12*5*$D92*$G92*$H92*$L92*AV$8)+(AU92/12*4*$E92*$G92*$I92*$L92*AV$9)+(AU92/12*3*$F92*$G92*$I92*$L92*AV$9)</f>
        <v>0</v>
      </c>
      <c r="AW92" s="44"/>
      <c r="AX92" s="44">
        <f t="shared" ref="AX92:AX96" si="597">(AW92/12*5*$D92*$G92*$H92*$K92*AX$8)+(AW92/12*4*$E92*$G92*$I92*$K92*AX$9)+(AW92/12*3*$F92*$G92*$I92*$K92*AX$9)</f>
        <v>0</v>
      </c>
      <c r="AY92" s="44"/>
      <c r="AZ92" s="44">
        <f t="shared" ref="AZ92:AZ96" si="598">(AY92/12*5*$D92*$G92*$H92*$K92*AZ$8)+(AY92/12*4*$E92*$G92*$I92*$K92*AZ$9)+(AY92/12*3*$F92*$G92*$I92*$K92*AZ$9)</f>
        <v>0</v>
      </c>
      <c r="BA92" s="44"/>
      <c r="BB92" s="44">
        <f t="shared" ref="BB92:BB96" si="599">(BA92/12*5*$D92*$G92*$H92*$L92*BB$8)+(BA92/12*4*$E92*$G92*$I92*$L92*BB$9)+(BA92/12*3*$F92*$G92*$I92*$L92*BB$9)</f>
        <v>0</v>
      </c>
      <c r="BC92" s="44"/>
      <c r="BD92" s="44">
        <f t="shared" ref="BD92:BD96" si="600">(BC92/12*5*$D92*$G92*$H92*$K92*BD$8)+(BC92/12*4*$E92*$G92*$I92*$K92*BD$9)+(BC92/12*3*$F92*$G92*$I92*$K92*BD$9)</f>
        <v>0</v>
      </c>
      <c r="BE92" s="44"/>
      <c r="BF92" s="44">
        <f t="shared" ref="BF92:BF96" si="601">(BE92/12*5*$D92*$G92*$H92*$K92*BF$8)+(BE92/12*4*$E92*$G92*$I92*$K92*BF$9)+(BE92/12*3*$F92*$G92*$I92*$K92*BF$9)</f>
        <v>0</v>
      </c>
      <c r="BG92" s="44"/>
      <c r="BH92" s="44">
        <f t="shared" ref="BH92:BH96" si="602">(BG92/12*5*$D92*$G92*$H92*$K92*BH$8)+(BG92/12*4*$E92*$G92*$I92*$K92*BH$9)+(BG92/12*3*$F92*$G92*$I92*$K92*BH$9)</f>
        <v>0</v>
      </c>
      <c r="BI92" s="44"/>
      <c r="BJ92" s="44">
        <f t="shared" ref="BJ92:BJ96" si="603">(BI92/12*5*$D92*$G92*$H92*$L92*BJ$8)+(BI92/12*4*$E92*$G92*$I92*$L92*BJ$9)+(BI92/12*3*$F92*$G92*$I92*$L92*BJ$9)</f>
        <v>0</v>
      </c>
      <c r="BK92" s="44">
        <v>0</v>
      </c>
      <c r="BL92" s="44">
        <f t="shared" ref="BL92:BL96" si="604">(BK92/12*5*$D92*$G92*$H92*$K92*BL$8)+(BK92/12*4*$E92*$G92*$I92*$K92*BL$9)+(BK92/12*3*$F92*$G92*$I92*$K92*BL$9)</f>
        <v>0</v>
      </c>
      <c r="BM92" s="44"/>
      <c r="BN92" s="44">
        <f t="shared" ref="BN92:BN96" si="605">(BM92/12*5*$D92*$G92*$H92*$K92*BN$8)+(BM92/12*4*$E92*$G92*$I92*$K92*BN$9)+(BM92/12*3*$F92*$G92*$I92*$K92*BN$10)</f>
        <v>0</v>
      </c>
      <c r="BO92" s="54"/>
      <c r="BP92" s="44">
        <f t="shared" ref="BP92:BP96" si="606">(BO92/12*5*$D92*$G92*$H92*$L92*BP$8)+(BO92/12*4*$E92*$G92*$I92*$L92*BP$9)+(BO92/12*3*$F92*$G92*$I92*$L92*BP$9)</f>
        <v>0</v>
      </c>
      <c r="BQ92" s="44"/>
      <c r="BR92" s="44">
        <f t="shared" ref="BR92:BR96" si="607">(BQ92/12*5*$D92*$G92*$H92*$L92*BR$8)+(BQ92/12*4*$E92*$G92*$I92*$L92*BR$9)+(BQ92/12*3*$F92*$G92*$I92*$L92*BR$9)</f>
        <v>0</v>
      </c>
      <c r="BS92" s="44"/>
      <c r="BT92" s="44">
        <f t="shared" ref="BT92:BT96" si="608">(BS92/12*5*$D92*$G92*$H92*$K92*BT$8)+(BS92/12*4*$E92*$G92*$I92*$K92*BT$9)+(BS92/12*3*$F92*$G92*$I92*$K92*BT$9)</f>
        <v>0</v>
      </c>
      <c r="BU92" s="44"/>
      <c r="BV92" s="44">
        <f t="shared" ref="BV92:BV96" si="609">(BU92/12*5*$D92*$G92*$H92*$K92*BV$8)+(BU92/12*4*$E92*$G92*$I92*$K92*BV$9)+(BU92/12*3*$F92*$G92*$I92*$K92*BV$9)</f>
        <v>0</v>
      </c>
      <c r="BW92" s="44"/>
      <c r="BX92" s="44">
        <f t="shared" ref="BX92:BX96" si="610">(BW92/12*5*$D92*$G92*$H92*$L92*BX$8)+(BW92/12*4*$E92*$G92*$I92*$L92*BX$9)+(BW92/12*3*$F92*$G92*$I92*$L92*BX$9)</f>
        <v>0</v>
      </c>
      <c r="BY92" s="44"/>
      <c r="BZ92" s="44">
        <f t="shared" ref="BZ92:BZ96" si="611">(BY92/12*5*$D92*$G92*$H92*$L92*BZ$8)+(BY92/12*4*$E92*$G92*$I92*$L92*BZ$9)+(BY92/12*3*$F92*$G92*$I92*$L92*BZ$9)</f>
        <v>0</v>
      </c>
      <c r="CA92" s="44"/>
      <c r="CB92" s="44">
        <f t="shared" ref="CB92:CB96" si="612">(CA92/12*5*$D92*$G92*$H92*$K92*CB$8)+(CA92/12*4*$E92*$G92*$I92*$K92*CB$9)+(CA92/12*3*$F92*$G92*$I92*$K92*CB$9)</f>
        <v>0</v>
      </c>
      <c r="CC92" s="44">
        <v>2</v>
      </c>
      <c r="CD92" s="44">
        <f t="shared" ref="CD92:CD96" si="613">(CC92/12*5*$D92*$G92*$H92*$L92*CD$8)+(CC92/12*4*$E92*$G92*$I92*$L92*CD$9)+(CC92/12*3*$F92*$G92*$I92*$L92*CD$9)</f>
        <v>200022.68831999996</v>
      </c>
      <c r="CE92" s="44"/>
      <c r="CF92" s="44">
        <f t="shared" ref="CF92:CF96" si="614">(CE92/12*5*$D92*$G92*$H92*$K92*CF$8)+(CE92/12*4*$E92*$G92*$I92*$K92*CF$9)+(CE92/12*3*$F92*$G92*$I92*$K92*CF$9)</f>
        <v>0</v>
      </c>
      <c r="CG92" s="44"/>
      <c r="CH92" s="44">
        <f t="shared" ref="CH92:CH96" si="615">(CG92/12*5*$D92*$G92*$H92*$K92*CH$8)+(CG92/12*4*$E92*$G92*$I92*$K92*CH$9)+(CG92/12*3*$F92*$G92*$I92*$K92*CH$9)</f>
        <v>0</v>
      </c>
      <c r="CI92" s="44"/>
      <c r="CJ92" s="44">
        <f t="shared" ref="CJ92:CJ96" si="616">(CI92/12*5*$D92*$G92*$H92*$K92*CJ$8)+(CI92/12*4*$E92*$G92*$I92*$K92*CJ$9)+(CI92/12*3*$F92*$G92*$I92*$K92*CJ$9)</f>
        <v>0</v>
      </c>
      <c r="CK92" s="44"/>
      <c r="CL92" s="44">
        <f t="shared" ref="CL92:CL96" si="617">(CK92/12*5*$D92*$G92*$H92*$K92*CL$8)+(CK92/12*4*$E92*$G92*$I92*$K92*CL$9)+(CK92/12*3*$F92*$G92*$I92*$K92*CL$9)</f>
        <v>0</v>
      </c>
      <c r="CM92" s="44"/>
      <c r="CN92" s="44">
        <f t="shared" ref="CN92:CN96" si="618">(CM92/12*5*$D92*$G92*$H92*$L92*CN$8)+(CM92/12*4*$E92*$G92*$I92*$L92*CN$9)+(CM92/12*3*$F92*$G92*$I92*$L92*CN$9)</f>
        <v>0</v>
      </c>
      <c r="CO92" s="44"/>
      <c r="CP92" s="44">
        <f t="shared" ref="CP92:CP96" si="619">(CO92/12*5*$D92*$G92*$H92*$L92*CP$8)+(CO92/12*4*$E92*$G92*$I92*$L92*CP$9)+(CO92/12*3*$F92*$G92*$I92*$L92*CP$9)</f>
        <v>0</v>
      </c>
      <c r="CQ92" s="49"/>
      <c r="CR92" s="44">
        <f t="shared" ref="CR92:CR96" si="620">(CQ92/12*5*$D92*$G92*$H92*$K92*CR$8)+(CQ92/12*4*$E92*$G92*$I92*$K92*CR$9)+(CQ92/12*3*$F92*$G92*$I92*$K92*CR$9)</f>
        <v>0</v>
      </c>
      <c r="CS92" s="44">
        <v>3</v>
      </c>
      <c r="CT92" s="44">
        <f t="shared" ref="CT92:CT96" si="621">(CS92/12*5*$D92*$G92*$H92*$L92*CT$8)+(CS92/12*4*$E92*$G92*$I92*$L92*CT$9)+(CS92/12*3*$F92*$G92*$I92*$L92*CT$9)</f>
        <v>375671.80324799998</v>
      </c>
      <c r="CU92" s="44"/>
      <c r="CV92" s="44">
        <f t="shared" ref="CV92:CV96" si="622">(CU92/12*5*$D92*$G92*$H92*$L92*CV$8)+(CU92/12*4*$E92*$G92*$I92*$L92*CV$9)+(CU92/12*3*$F92*$G92*$I92*$L92*CV$9)</f>
        <v>0</v>
      </c>
      <c r="CW92" s="44">
        <v>14</v>
      </c>
      <c r="CX92" s="44">
        <f t="shared" ref="CX92:CX96" si="623">(CW92/12*5*$D92*$G92*$H92*$L92*CX$8)+(CW92/12*4*$E92*$G92*$I92*$L92*CX$9)+(CW92/12*3*$F92*$G92*$I92*$L92*CX$9)</f>
        <v>1756385.7045839999</v>
      </c>
      <c r="CY92" s="44"/>
      <c r="CZ92" s="44">
        <f t="shared" ref="CZ92:CZ96" si="624">(CY92/12*5*$D92*$G92*$H92*$L92*CZ$8)+(CY92/12*4*$E92*$G92*$I92*$L92*CZ$9)+(CY92/12*3*$F92*$G92*$I92*$L92*CZ$9)</f>
        <v>0</v>
      </c>
      <c r="DA92" s="44">
        <v>15</v>
      </c>
      <c r="DB92" s="44">
        <f t="shared" ref="DB92:DB96" si="625">(DA92/12*5*$D92*$G92*$H92*$L92*DB$8)+(DA92/12*4*$E92*$G92*$I92*$L92*DB$9)+(DA92/12*3*$F92*$G92*$I92*$L92*DB$9)</f>
        <v>1881841.8263399997</v>
      </c>
      <c r="DC92" s="44"/>
      <c r="DD92" s="44">
        <f t="shared" ref="DD92:DD96" si="626">(DC92/12*5*$D92*$G92*$H92*$K92*DD$8)+(DC92/12*4*$E92*$G92*$I92*$K92*DD$9)+(DC92/12*3*$F92*$G92*$I92*$K92*DD$9)</f>
        <v>0</v>
      </c>
      <c r="DE92" s="44">
        <v>2</v>
      </c>
      <c r="DF92" s="44">
        <f t="shared" ref="DF92:DF96" si="627">(DE92/12*5*$D92*$G92*$H92*$K92*DF$8)+(DE92/12*4*$E92*$G92*$I92*$K92*DF$9)+(DE92/12*3*$F92*$G92*$I92*$K92*DF$9)</f>
        <v>213149.11491999999</v>
      </c>
      <c r="DG92" s="44"/>
      <c r="DH92" s="44">
        <f t="shared" ref="DH92:DH96" si="628">(DG92/12*5*$D92*$G92*$H92*$L92*DH$8)+(DG92/12*4*$E92*$G92*$I92*$L92*DH$9)+(DG92/12*3*$F92*$G92*$I92*$L92*DH$9)</f>
        <v>0</v>
      </c>
      <c r="DI92" s="44"/>
      <c r="DJ92" s="44">
        <f t="shared" ref="DJ92:DJ96" si="629">(DI92/12*5*$D92*$G92*$H92*$L92*DJ$8)+(DI92/12*4*$E92*$G92*$I92*$L92*DJ$9)+(DI92/12*3*$F92*$G92*$I92*$L92*DJ$9)</f>
        <v>0</v>
      </c>
      <c r="DK92" s="44"/>
      <c r="DL92" s="44">
        <f t="shared" ref="DL92:DL96" si="630">(DK92/12*5*$D92*$G92*$H92*$M92*DL$8)+(DK92/12*4*$E92*$G92*$I92*$M92*DL$9)+(DK92/12*3*$F92*$G92*$I92*$M92*DL$9)</f>
        <v>0</v>
      </c>
      <c r="DM92" s="44"/>
      <c r="DN92" s="44">
        <f t="shared" si="294"/>
        <v>0</v>
      </c>
      <c r="DO92" s="44"/>
      <c r="DP92" s="44">
        <f t="shared" si="570"/>
        <v>0</v>
      </c>
      <c r="DQ92" s="44">
        <f t="shared" si="579"/>
        <v>128</v>
      </c>
      <c r="DR92" s="44">
        <f t="shared" si="579"/>
        <v>13829944.602571998</v>
      </c>
    </row>
    <row r="93" spans="1:122" ht="15.75" customHeight="1" x14ac:dyDescent="0.25">
      <c r="A93" s="51"/>
      <c r="B93" s="52">
        <v>70</v>
      </c>
      <c r="C93" s="38" t="s">
        <v>224</v>
      </c>
      <c r="D93" s="39">
        <f t="shared" si="572"/>
        <v>19063</v>
      </c>
      <c r="E93" s="40">
        <v>18530</v>
      </c>
      <c r="F93" s="40">
        <v>18715</v>
      </c>
      <c r="G93" s="53">
        <v>1.1200000000000001</v>
      </c>
      <c r="H93" s="42">
        <v>1</v>
      </c>
      <c r="I93" s="42">
        <v>1</v>
      </c>
      <c r="J93" s="43"/>
      <c r="K93" s="39">
        <v>1.4</v>
      </c>
      <c r="L93" s="39">
        <v>1.68</v>
      </c>
      <c r="M93" s="39">
        <v>2.23</v>
      </c>
      <c r="N93" s="39">
        <v>2.57</v>
      </c>
      <c r="O93" s="44">
        <v>274</v>
      </c>
      <c r="P93" s="44">
        <f t="shared" si="580"/>
        <v>8576874.2957333326</v>
      </c>
      <c r="Q93" s="44">
        <v>410</v>
      </c>
      <c r="R93" s="44">
        <f t="shared" si="581"/>
        <v>12834008.982666668</v>
      </c>
      <c r="S93" s="44">
        <v>0</v>
      </c>
      <c r="T93" s="44">
        <f t="shared" si="582"/>
        <v>0</v>
      </c>
      <c r="U93" s="44"/>
      <c r="V93" s="44">
        <f t="shared" si="583"/>
        <v>0</v>
      </c>
      <c r="W93" s="44">
        <v>0</v>
      </c>
      <c r="X93" s="44">
        <f t="shared" si="584"/>
        <v>0</v>
      </c>
      <c r="Y93" s="44">
        <v>372</v>
      </c>
      <c r="Z93" s="44">
        <f t="shared" si="585"/>
        <v>11644515.467200002</v>
      </c>
      <c r="AA93" s="44">
        <v>37</v>
      </c>
      <c r="AB93" s="44">
        <f t="shared" si="586"/>
        <v>1347127.4105333334</v>
      </c>
      <c r="AC93" s="44">
        <v>0</v>
      </c>
      <c r="AD93" s="44">
        <f t="shared" si="587"/>
        <v>0</v>
      </c>
      <c r="AE93" s="44">
        <v>0</v>
      </c>
      <c r="AF93" s="44">
        <f t="shared" si="588"/>
        <v>0</v>
      </c>
      <c r="AG93" s="44">
        <v>95</v>
      </c>
      <c r="AH93" s="44">
        <f t="shared" si="589"/>
        <v>2973733.7886666674</v>
      </c>
      <c r="AI93" s="44">
        <v>2</v>
      </c>
      <c r="AJ93" s="44">
        <f t="shared" si="590"/>
        <v>53305.505866666674</v>
      </c>
      <c r="AK93" s="44"/>
      <c r="AL93" s="44">
        <f t="shared" si="591"/>
        <v>0</v>
      </c>
      <c r="AM93" s="47">
        <v>0</v>
      </c>
      <c r="AN93" s="44">
        <f t="shared" si="592"/>
        <v>0</v>
      </c>
      <c r="AO93" s="48">
        <v>300</v>
      </c>
      <c r="AP93" s="44">
        <f t="shared" si="593"/>
        <v>10854595.718400002</v>
      </c>
      <c r="AQ93" s="44">
        <v>21</v>
      </c>
      <c r="AR93" s="44">
        <f t="shared" si="594"/>
        <v>671649.37392000016</v>
      </c>
      <c r="AS93" s="44">
        <v>309</v>
      </c>
      <c r="AT93" s="44">
        <f t="shared" si="595"/>
        <v>11180233.589951999</v>
      </c>
      <c r="AU93" s="44">
        <v>0</v>
      </c>
      <c r="AV93" s="44">
        <f t="shared" si="596"/>
        <v>0</v>
      </c>
      <c r="AW93" s="44"/>
      <c r="AX93" s="44">
        <f t="shared" si="597"/>
        <v>0</v>
      </c>
      <c r="AY93" s="44"/>
      <c r="AZ93" s="44">
        <f t="shared" si="598"/>
        <v>0</v>
      </c>
      <c r="BA93" s="44">
        <v>50</v>
      </c>
      <c r="BB93" s="44">
        <f t="shared" si="599"/>
        <v>1759704.4640000004</v>
      </c>
      <c r="BC93" s="44">
        <v>0</v>
      </c>
      <c r="BD93" s="44">
        <f t="shared" si="600"/>
        <v>0</v>
      </c>
      <c r="BE93" s="44">
        <v>0</v>
      </c>
      <c r="BF93" s="44">
        <f t="shared" si="601"/>
        <v>0</v>
      </c>
      <c r="BG93" s="44">
        <v>0</v>
      </c>
      <c r="BH93" s="44">
        <f t="shared" si="602"/>
        <v>0</v>
      </c>
      <c r="BI93" s="44">
        <v>0</v>
      </c>
      <c r="BJ93" s="44">
        <f t="shared" si="603"/>
        <v>0</v>
      </c>
      <c r="BK93" s="44">
        <v>264</v>
      </c>
      <c r="BL93" s="44">
        <f t="shared" si="604"/>
        <v>8319745.4524800004</v>
      </c>
      <c r="BM93" s="44">
        <v>760</v>
      </c>
      <c r="BN93" s="44">
        <f t="shared" si="605"/>
        <v>22915257.627733335</v>
      </c>
      <c r="BO93" s="54">
        <v>177</v>
      </c>
      <c r="BP93" s="44">
        <f t="shared" si="606"/>
        <v>5697197.9500799999</v>
      </c>
      <c r="BQ93" s="44">
        <v>1</v>
      </c>
      <c r="BR93" s="44">
        <f t="shared" si="607"/>
        <v>39969.166719999994</v>
      </c>
      <c r="BS93" s="44">
        <v>0</v>
      </c>
      <c r="BT93" s="44">
        <f t="shared" si="608"/>
        <v>0</v>
      </c>
      <c r="BU93" s="44">
        <v>15</v>
      </c>
      <c r="BV93" s="44">
        <f t="shared" si="609"/>
        <v>333371.14720000001</v>
      </c>
      <c r="BW93" s="44">
        <v>6</v>
      </c>
      <c r="BX93" s="44">
        <f t="shared" si="610"/>
        <v>193125.35424000002</v>
      </c>
      <c r="BY93" s="44"/>
      <c r="BZ93" s="44">
        <f t="shared" si="611"/>
        <v>0</v>
      </c>
      <c r="CA93" s="44">
        <v>0</v>
      </c>
      <c r="CB93" s="44">
        <f t="shared" si="612"/>
        <v>0</v>
      </c>
      <c r="CC93" s="44">
        <v>40</v>
      </c>
      <c r="CD93" s="44">
        <f t="shared" si="613"/>
        <v>1287502.3616000002</v>
      </c>
      <c r="CE93" s="44">
        <v>0</v>
      </c>
      <c r="CF93" s="44">
        <f t="shared" si="614"/>
        <v>0</v>
      </c>
      <c r="CG93" s="44">
        <v>24</v>
      </c>
      <c r="CH93" s="44">
        <f t="shared" si="615"/>
        <v>533393.83551999996</v>
      </c>
      <c r="CI93" s="44">
        <v>5</v>
      </c>
      <c r="CJ93" s="44">
        <f t="shared" si="616"/>
        <v>111123.71573333335</v>
      </c>
      <c r="CK93" s="44">
        <v>14</v>
      </c>
      <c r="CL93" s="44">
        <f t="shared" si="617"/>
        <v>410597.70826666674</v>
      </c>
      <c r="CM93" s="44">
        <v>118</v>
      </c>
      <c r="CN93" s="44">
        <f t="shared" si="618"/>
        <v>4232439.6345279999</v>
      </c>
      <c r="CO93" s="44">
        <v>101</v>
      </c>
      <c r="CP93" s="44">
        <f t="shared" si="619"/>
        <v>4164690.1608479992</v>
      </c>
      <c r="CQ93" s="49">
        <v>2</v>
      </c>
      <c r="CR93" s="44">
        <f t="shared" si="620"/>
        <v>66615.277866666671</v>
      </c>
      <c r="CS93" s="44">
        <v>50</v>
      </c>
      <c r="CT93" s="44">
        <f t="shared" si="621"/>
        <v>2015097.7952000003</v>
      </c>
      <c r="CU93" s="44">
        <v>54</v>
      </c>
      <c r="CV93" s="44">
        <f t="shared" si="622"/>
        <v>1891736.8283520003</v>
      </c>
      <c r="CW93" s="44">
        <v>45</v>
      </c>
      <c r="CX93" s="44">
        <f t="shared" si="623"/>
        <v>1816950.7288800003</v>
      </c>
      <c r="CY93" s="44">
        <v>3</v>
      </c>
      <c r="CZ93" s="44">
        <f t="shared" si="624"/>
        <v>120905.86771200002</v>
      </c>
      <c r="DA93" s="44">
        <v>70</v>
      </c>
      <c r="DB93" s="44">
        <f t="shared" si="625"/>
        <v>2826367.8004799997</v>
      </c>
      <c r="DC93" s="44">
        <v>87</v>
      </c>
      <c r="DD93" s="44">
        <f t="shared" si="626"/>
        <v>2897764.5871999995</v>
      </c>
      <c r="DE93" s="44">
        <v>89</v>
      </c>
      <c r="DF93" s="44">
        <f t="shared" si="627"/>
        <v>3052687.3240266666</v>
      </c>
      <c r="DG93" s="44">
        <v>3</v>
      </c>
      <c r="DH93" s="44">
        <f t="shared" si="628"/>
        <v>134060.8248</v>
      </c>
      <c r="DI93" s="44">
        <v>31</v>
      </c>
      <c r="DJ93" s="44">
        <f t="shared" si="629"/>
        <v>1343597.5459200002</v>
      </c>
      <c r="DK93" s="44">
        <v>5</v>
      </c>
      <c r="DL93" s="44">
        <f t="shared" si="630"/>
        <v>296582.9755</v>
      </c>
      <c r="DM93" s="44">
        <v>28</v>
      </c>
      <c r="DN93" s="44">
        <f t="shared" si="294"/>
        <v>1795233.5656266669</v>
      </c>
      <c r="DO93" s="44"/>
      <c r="DP93" s="44">
        <f t="shared" si="570"/>
        <v>0</v>
      </c>
      <c r="DQ93" s="44">
        <f t="shared" si="579"/>
        <v>3862</v>
      </c>
      <c r="DR93" s="44">
        <f t="shared" si="579"/>
        <v>128391763.83345202</v>
      </c>
    </row>
    <row r="94" spans="1:122" ht="15.75" customHeight="1" x14ac:dyDescent="0.25">
      <c r="A94" s="51"/>
      <c r="B94" s="52">
        <v>71</v>
      </c>
      <c r="C94" s="38" t="s">
        <v>225</v>
      </c>
      <c r="D94" s="39">
        <f t="shared" si="572"/>
        <v>19063</v>
      </c>
      <c r="E94" s="40">
        <v>18530</v>
      </c>
      <c r="F94" s="40">
        <v>18715</v>
      </c>
      <c r="G94" s="53">
        <v>2.0099999999999998</v>
      </c>
      <c r="H94" s="42">
        <v>1</v>
      </c>
      <c r="I94" s="42">
        <v>1</v>
      </c>
      <c r="J94" s="43"/>
      <c r="K94" s="39">
        <v>1.4</v>
      </c>
      <c r="L94" s="39">
        <v>1.68</v>
      </c>
      <c r="M94" s="39">
        <v>2.23</v>
      </c>
      <c r="N94" s="39">
        <v>2.57</v>
      </c>
      <c r="O94" s="44">
        <v>62</v>
      </c>
      <c r="P94" s="44">
        <f t="shared" si="580"/>
        <v>3482957.7513500005</v>
      </c>
      <c r="Q94" s="44">
        <v>29</v>
      </c>
      <c r="R94" s="44">
        <f t="shared" si="581"/>
        <v>1629125.3998249997</v>
      </c>
      <c r="S94" s="44"/>
      <c r="T94" s="44">
        <f t="shared" si="582"/>
        <v>0</v>
      </c>
      <c r="U94" s="44"/>
      <c r="V94" s="44">
        <f t="shared" si="583"/>
        <v>0</v>
      </c>
      <c r="W94" s="44"/>
      <c r="X94" s="44">
        <f t="shared" si="584"/>
        <v>0</v>
      </c>
      <c r="Y94" s="44">
        <v>26</v>
      </c>
      <c r="Z94" s="44">
        <f t="shared" si="585"/>
        <v>1460595.1860499997</v>
      </c>
      <c r="AA94" s="44">
        <v>66</v>
      </c>
      <c r="AB94" s="44">
        <f t="shared" si="586"/>
        <v>4312498.1245499998</v>
      </c>
      <c r="AC94" s="44"/>
      <c r="AD94" s="44">
        <f t="shared" si="587"/>
        <v>0</v>
      </c>
      <c r="AE94" s="44">
        <v>0</v>
      </c>
      <c r="AF94" s="44">
        <f t="shared" si="588"/>
        <v>0</v>
      </c>
      <c r="AG94" s="44">
        <v>0</v>
      </c>
      <c r="AH94" s="44">
        <f t="shared" si="589"/>
        <v>0</v>
      </c>
      <c r="AI94" s="44"/>
      <c r="AJ94" s="44">
        <f t="shared" si="590"/>
        <v>0</v>
      </c>
      <c r="AK94" s="44"/>
      <c r="AL94" s="44">
        <f t="shared" si="591"/>
        <v>0</v>
      </c>
      <c r="AM94" s="47">
        <v>0</v>
      </c>
      <c r="AN94" s="44">
        <f t="shared" si="592"/>
        <v>0</v>
      </c>
      <c r="AO94" s="48">
        <v>4</v>
      </c>
      <c r="AP94" s="44">
        <f t="shared" si="593"/>
        <v>259734.96897599995</v>
      </c>
      <c r="AQ94" s="44"/>
      <c r="AR94" s="44">
        <f t="shared" si="594"/>
        <v>0</v>
      </c>
      <c r="AS94" s="44">
        <v>35</v>
      </c>
      <c r="AT94" s="44">
        <f t="shared" si="595"/>
        <v>2272680.9785399996</v>
      </c>
      <c r="AU94" s="44"/>
      <c r="AV94" s="44">
        <f t="shared" si="596"/>
        <v>0</v>
      </c>
      <c r="AW94" s="44"/>
      <c r="AX94" s="44">
        <f t="shared" si="597"/>
        <v>0</v>
      </c>
      <c r="AY94" s="44"/>
      <c r="AZ94" s="44">
        <f t="shared" si="598"/>
        <v>0</v>
      </c>
      <c r="BA94" s="44"/>
      <c r="BB94" s="44">
        <f t="shared" si="599"/>
        <v>0</v>
      </c>
      <c r="BC94" s="44"/>
      <c r="BD94" s="44">
        <f t="shared" si="600"/>
        <v>0</v>
      </c>
      <c r="BE94" s="44"/>
      <c r="BF94" s="44">
        <f t="shared" si="601"/>
        <v>0</v>
      </c>
      <c r="BG94" s="44"/>
      <c r="BH94" s="44">
        <f t="shared" si="602"/>
        <v>0</v>
      </c>
      <c r="BI94" s="44"/>
      <c r="BJ94" s="44">
        <f t="shared" si="603"/>
        <v>0</v>
      </c>
      <c r="BK94" s="44">
        <v>0</v>
      </c>
      <c r="BL94" s="44">
        <f t="shared" si="604"/>
        <v>0</v>
      </c>
      <c r="BM94" s="44"/>
      <c r="BN94" s="44">
        <f t="shared" si="605"/>
        <v>0</v>
      </c>
      <c r="BO94" s="54"/>
      <c r="BP94" s="44">
        <f t="shared" si="606"/>
        <v>0</v>
      </c>
      <c r="BQ94" s="44"/>
      <c r="BR94" s="44">
        <f t="shared" si="607"/>
        <v>0</v>
      </c>
      <c r="BS94" s="44"/>
      <c r="BT94" s="44">
        <f t="shared" si="608"/>
        <v>0</v>
      </c>
      <c r="BU94" s="44"/>
      <c r="BV94" s="44">
        <f t="shared" si="609"/>
        <v>0</v>
      </c>
      <c r="BW94" s="44"/>
      <c r="BX94" s="44">
        <f t="shared" si="610"/>
        <v>0</v>
      </c>
      <c r="BY94" s="44"/>
      <c r="BZ94" s="44">
        <f t="shared" si="611"/>
        <v>0</v>
      </c>
      <c r="CA94" s="44"/>
      <c r="CB94" s="44">
        <f t="shared" si="612"/>
        <v>0</v>
      </c>
      <c r="CC94" s="44"/>
      <c r="CD94" s="44">
        <f t="shared" si="613"/>
        <v>0</v>
      </c>
      <c r="CE94" s="44"/>
      <c r="CF94" s="44">
        <f t="shared" si="614"/>
        <v>0</v>
      </c>
      <c r="CG94" s="44"/>
      <c r="CH94" s="44">
        <f t="shared" si="615"/>
        <v>0</v>
      </c>
      <c r="CI94" s="44"/>
      <c r="CJ94" s="44">
        <f t="shared" si="616"/>
        <v>0</v>
      </c>
      <c r="CK94" s="44"/>
      <c r="CL94" s="44">
        <f t="shared" si="617"/>
        <v>0</v>
      </c>
      <c r="CM94" s="44"/>
      <c r="CN94" s="44">
        <f t="shared" si="618"/>
        <v>0</v>
      </c>
      <c r="CO94" s="44"/>
      <c r="CP94" s="44">
        <f t="shared" si="619"/>
        <v>0</v>
      </c>
      <c r="CQ94" s="49"/>
      <c r="CR94" s="44">
        <f t="shared" si="620"/>
        <v>0</v>
      </c>
      <c r="CS94" s="44"/>
      <c r="CT94" s="44">
        <f t="shared" si="621"/>
        <v>0</v>
      </c>
      <c r="CU94" s="44"/>
      <c r="CV94" s="44">
        <f t="shared" si="622"/>
        <v>0</v>
      </c>
      <c r="CW94" s="44"/>
      <c r="CX94" s="44">
        <f t="shared" si="623"/>
        <v>0</v>
      </c>
      <c r="CY94" s="44"/>
      <c r="CZ94" s="44">
        <f t="shared" si="624"/>
        <v>0</v>
      </c>
      <c r="DA94" s="44"/>
      <c r="DB94" s="44">
        <f t="shared" si="625"/>
        <v>0</v>
      </c>
      <c r="DC94" s="44"/>
      <c r="DD94" s="44">
        <f t="shared" si="626"/>
        <v>0</v>
      </c>
      <c r="DE94" s="44"/>
      <c r="DF94" s="44">
        <f t="shared" si="627"/>
        <v>0</v>
      </c>
      <c r="DG94" s="44"/>
      <c r="DH94" s="44">
        <f t="shared" si="628"/>
        <v>0</v>
      </c>
      <c r="DI94" s="44"/>
      <c r="DJ94" s="44">
        <f t="shared" si="629"/>
        <v>0</v>
      </c>
      <c r="DK94" s="44"/>
      <c r="DL94" s="44">
        <f t="shared" si="630"/>
        <v>0</v>
      </c>
      <c r="DM94" s="44"/>
      <c r="DN94" s="44">
        <f t="shared" si="294"/>
        <v>0</v>
      </c>
      <c r="DO94" s="44"/>
      <c r="DP94" s="44">
        <f t="shared" si="570"/>
        <v>0</v>
      </c>
      <c r="DQ94" s="44">
        <f t="shared" si="579"/>
        <v>222</v>
      </c>
      <c r="DR94" s="44">
        <f t="shared" si="579"/>
        <v>13417592.409290999</v>
      </c>
    </row>
    <row r="95" spans="1:122" ht="30" customHeight="1" x14ac:dyDescent="0.25">
      <c r="A95" s="51"/>
      <c r="B95" s="52">
        <v>72</v>
      </c>
      <c r="C95" s="38" t="s">
        <v>226</v>
      </c>
      <c r="D95" s="39">
        <f t="shared" si="572"/>
        <v>19063</v>
      </c>
      <c r="E95" s="40">
        <v>18530</v>
      </c>
      <c r="F95" s="40">
        <v>18715</v>
      </c>
      <c r="G95" s="53">
        <v>1.42</v>
      </c>
      <c r="H95" s="42">
        <v>1</v>
      </c>
      <c r="I95" s="42">
        <v>1</v>
      </c>
      <c r="J95" s="43"/>
      <c r="K95" s="39">
        <v>1.4</v>
      </c>
      <c r="L95" s="39">
        <v>1.68</v>
      </c>
      <c r="M95" s="39">
        <v>2.23</v>
      </c>
      <c r="N95" s="39">
        <v>2.57</v>
      </c>
      <c r="O95" s="44">
        <v>33</v>
      </c>
      <c r="P95" s="44">
        <f t="shared" si="580"/>
        <v>1309672.6065499999</v>
      </c>
      <c r="Q95" s="44">
        <v>7</v>
      </c>
      <c r="R95" s="44">
        <f t="shared" si="581"/>
        <v>277809.34078333335</v>
      </c>
      <c r="S95" s="44"/>
      <c r="T95" s="44">
        <f t="shared" si="582"/>
        <v>0</v>
      </c>
      <c r="U95" s="44"/>
      <c r="V95" s="44">
        <f t="shared" si="583"/>
        <v>0</v>
      </c>
      <c r="W95" s="44"/>
      <c r="X95" s="44">
        <f t="shared" si="584"/>
        <v>0</v>
      </c>
      <c r="Y95" s="44">
        <v>15</v>
      </c>
      <c r="Z95" s="44">
        <f t="shared" si="585"/>
        <v>595305.73025000002</v>
      </c>
      <c r="AA95" s="44">
        <v>8</v>
      </c>
      <c r="AB95" s="44">
        <f t="shared" si="586"/>
        <v>369289.75346666656</v>
      </c>
      <c r="AC95" s="44"/>
      <c r="AD95" s="44">
        <f t="shared" si="587"/>
        <v>0</v>
      </c>
      <c r="AE95" s="44">
        <v>0</v>
      </c>
      <c r="AF95" s="44">
        <f t="shared" si="588"/>
        <v>0</v>
      </c>
      <c r="AG95" s="44">
        <v>25</v>
      </c>
      <c r="AH95" s="44">
        <f t="shared" si="589"/>
        <v>992176.21708333329</v>
      </c>
      <c r="AI95" s="44">
        <v>2</v>
      </c>
      <c r="AJ95" s="44">
        <f t="shared" si="590"/>
        <v>67583.766366666663</v>
      </c>
      <c r="AK95" s="44"/>
      <c r="AL95" s="44">
        <f t="shared" si="591"/>
        <v>0</v>
      </c>
      <c r="AM95" s="47">
        <v>0</v>
      </c>
      <c r="AN95" s="44">
        <f t="shared" si="592"/>
        <v>0</v>
      </c>
      <c r="AO95" s="48">
        <v>20</v>
      </c>
      <c r="AP95" s="44">
        <f t="shared" si="593"/>
        <v>917471.78096</v>
      </c>
      <c r="AQ95" s="44">
        <v>3</v>
      </c>
      <c r="AR95" s="44">
        <f t="shared" si="594"/>
        <v>121650.77945999999</v>
      </c>
      <c r="AS95" s="44">
        <v>124</v>
      </c>
      <c r="AT95" s="44">
        <f t="shared" si="595"/>
        <v>5688325.041952</v>
      </c>
      <c r="AU95" s="44"/>
      <c r="AV95" s="44">
        <f t="shared" si="596"/>
        <v>0</v>
      </c>
      <c r="AW95" s="44"/>
      <c r="AX95" s="44">
        <f t="shared" si="597"/>
        <v>0</v>
      </c>
      <c r="AY95" s="44"/>
      <c r="AZ95" s="44">
        <f t="shared" si="598"/>
        <v>0</v>
      </c>
      <c r="BA95" s="44">
        <v>1</v>
      </c>
      <c r="BB95" s="44">
        <f t="shared" si="599"/>
        <v>44621.077479999993</v>
      </c>
      <c r="BC95" s="44"/>
      <c r="BD95" s="44">
        <f t="shared" si="600"/>
        <v>0</v>
      </c>
      <c r="BE95" s="44"/>
      <c r="BF95" s="44">
        <f t="shared" si="601"/>
        <v>0</v>
      </c>
      <c r="BG95" s="44"/>
      <c r="BH95" s="44">
        <f t="shared" si="602"/>
        <v>0</v>
      </c>
      <c r="BI95" s="44"/>
      <c r="BJ95" s="44">
        <f t="shared" si="603"/>
        <v>0</v>
      </c>
      <c r="BK95" s="44">
        <v>19</v>
      </c>
      <c r="BL95" s="44">
        <f t="shared" si="604"/>
        <v>759154.26240499993</v>
      </c>
      <c r="BM95" s="44">
        <v>15</v>
      </c>
      <c r="BN95" s="44">
        <f t="shared" si="605"/>
        <v>573419.86309999996</v>
      </c>
      <c r="BO95" s="54">
        <v>30</v>
      </c>
      <c r="BP95" s="44">
        <f t="shared" si="606"/>
        <v>1224276.7992</v>
      </c>
      <c r="BQ95" s="44"/>
      <c r="BR95" s="44">
        <f t="shared" si="607"/>
        <v>0</v>
      </c>
      <c r="BS95" s="44"/>
      <c r="BT95" s="44">
        <f t="shared" si="608"/>
        <v>0</v>
      </c>
      <c r="BU95" s="44"/>
      <c r="BV95" s="44">
        <f t="shared" si="609"/>
        <v>0</v>
      </c>
      <c r="BW95" s="44"/>
      <c r="BX95" s="44">
        <f t="shared" si="610"/>
        <v>0</v>
      </c>
      <c r="BY95" s="44"/>
      <c r="BZ95" s="44">
        <f t="shared" si="611"/>
        <v>0</v>
      </c>
      <c r="CA95" s="44"/>
      <c r="CB95" s="44">
        <f t="shared" si="612"/>
        <v>0</v>
      </c>
      <c r="CC95" s="44">
        <v>2</v>
      </c>
      <c r="CD95" s="44">
        <f t="shared" si="613"/>
        <v>81618.453279999987</v>
      </c>
      <c r="CE95" s="44"/>
      <c r="CF95" s="44">
        <f t="shared" si="614"/>
        <v>0</v>
      </c>
      <c r="CG95" s="44"/>
      <c r="CH95" s="44">
        <f t="shared" si="615"/>
        <v>0</v>
      </c>
      <c r="CI95" s="44"/>
      <c r="CJ95" s="44">
        <f t="shared" si="616"/>
        <v>0</v>
      </c>
      <c r="CK95" s="44"/>
      <c r="CL95" s="44">
        <f t="shared" si="617"/>
        <v>0</v>
      </c>
      <c r="CM95" s="44">
        <v>13</v>
      </c>
      <c r="CN95" s="44">
        <f t="shared" si="618"/>
        <v>591183.6838179999</v>
      </c>
      <c r="CO95" s="44">
        <v>8</v>
      </c>
      <c r="CP95" s="44">
        <f t="shared" si="619"/>
        <v>418236.21134399995</v>
      </c>
      <c r="CQ95" s="49"/>
      <c r="CR95" s="44">
        <f t="shared" si="620"/>
        <v>0</v>
      </c>
      <c r="CS95" s="44">
        <v>36</v>
      </c>
      <c r="CT95" s="44">
        <f t="shared" si="621"/>
        <v>1839496.4159039997</v>
      </c>
      <c r="CU95" s="44">
        <v>2</v>
      </c>
      <c r="CV95" s="44">
        <f t="shared" si="622"/>
        <v>88831.557415999996</v>
      </c>
      <c r="CW95" s="44">
        <v>3</v>
      </c>
      <c r="CX95" s="44">
        <f t="shared" si="623"/>
        <v>153575.59732199999</v>
      </c>
      <c r="CY95" s="44">
        <v>11</v>
      </c>
      <c r="CZ95" s="44">
        <f t="shared" si="624"/>
        <v>562068.34930399992</v>
      </c>
      <c r="DA95" s="44">
        <v>16</v>
      </c>
      <c r="DB95" s="44">
        <f t="shared" si="625"/>
        <v>819069.85238399985</v>
      </c>
      <c r="DC95" s="44">
        <v>5</v>
      </c>
      <c r="DD95" s="44">
        <f t="shared" si="626"/>
        <v>211146.63966666663</v>
      </c>
      <c r="DE95" s="44">
        <v>10</v>
      </c>
      <c r="DF95" s="44">
        <f t="shared" si="627"/>
        <v>434873.19423333334</v>
      </c>
      <c r="DG95" s="44"/>
      <c r="DH95" s="44">
        <f t="shared" si="628"/>
        <v>0</v>
      </c>
      <c r="DI95" s="44">
        <v>5</v>
      </c>
      <c r="DJ95" s="44">
        <f t="shared" si="629"/>
        <v>274756.4106</v>
      </c>
      <c r="DK95" s="44">
        <v>5</v>
      </c>
      <c r="DL95" s="44">
        <f t="shared" si="630"/>
        <v>376024.84393750003</v>
      </c>
      <c r="DM95" s="44">
        <v>3</v>
      </c>
      <c r="DN95" s="44">
        <f t="shared" si="294"/>
        <v>243867.82492249997</v>
      </c>
      <c r="DO95" s="44"/>
      <c r="DP95" s="44">
        <f t="shared" si="570"/>
        <v>0</v>
      </c>
      <c r="DQ95" s="44">
        <f t="shared" si="579"/>
        <v>421</v>
      </c>
      <c r="DR95" s="44">
        <f t="shared" si="579"/>
        <v>19035506.053188995</v>
      </c>
    </row>
    <row r="96" spans="1:122" ht="30" customHeight="1" x14ac:dyDescent="0.25">
      <c r="A96" s="51"/>
      <c r="B96" s="52">
        <v>73</v>
      </c>
      <c r="C96" s="38" t="s">
        <v>227</v>
      </c>
      <c r="D96" s="39">
        <f t="shared" si="572"/>
        <v>19063</v>
      </c>
      <c r="E96" s="40">
        <v>18530</v>
      </c>
      <c r="F96" s="40">
        <v>18715</v>
      </c>
      <c r="G96" s="53">
        <v>2.38</v>
      </c>
      <c r="H96" s="42">
        <v>1</v>
      </c>
      <c r="I96" s="42">
        <v>1</v>
      </c>
      <c r="J96" s="43"/>
      <c r="K96" s="39">
        <v>1.4</v>
      </c>
      <c r="L96" s="39">
        <v>1.68</v>
      </c>
      <c r="M96" s="39">
        <v>2.23</v>
      </c>
      <c r="N96" s="39">
        <v>2.57</v>
      </c>
      <c r="O96" s="44">
        <v>6</v>
      </c>
      <c r="P96" s="44">
        <f t="shared" si="580"/>
        <v>399106.37689999997</v>
      </c>
      <c r="Q96" s="44">
        <v>1</v>
      </c>
      <c r="R96" s="44">
        <f t="shared" si="581"/>
        <v>66517.729483333329</v>
      </c>
      <c r="S96" s="44"/>
      <c r="T96" s="44">
        <f t="shared" si="582"/>
        <v>0</v>
      </c>
      <c r="U96" s="44"/>
      <c r="V96" s="44">
        <f t="shared" si="583"/>
        <v>0</v>
      </c>
      <c r="W96" s="44"/>
      <c r="X96" s="44">
        <f t="shared" si="584"/>
        <v>0</v>
      </c>
      <c r="Y96" s="44">
        <v>0</v>
      </c>
      <c r="Z96" s="44">
        <f t="shared" si="585"/>
        <v>0</v>
      </c>
      <c r="AA96" s="44">
        <v>3</v>
      </c>
      <c r="AB96" s="44">
        <f t="shared" si="586"/>
        <v>232106.41194999998</v>
      </c>
      <c r="AC96" s="44"/>
      <c r="AD96" s="44">
        <f t="shared" si="587"/>
        <v>0</v>
      </c>
      <c r="AE96" s="44">
        <v>0</v>
      </c>
      <c r="AF96" s="44">
        <f t="shared" si="588"/>
        <v>0</v>
      </c>
      <c r="AG96" s="44">
        <v>0</v>
      </c>
      <c r="AH96" s="44">
        <f t="shared" si="589"/>
        <v>0</v>
      </c>
      <c r="AI96" s="44"/>
      <c r="AJ96" s="44">
        <f t="shared" si="590"/>
        <v>0</v>
      </c>
      <c r="AK96" s="44"/>
      <c r="AL96" s="44">
        <f t="shared" si="591"/>
        <v>0</v>
      </c>
      <c r="AM96" s="47">
        <v>0</v>
      </c>
      <c r="AN96" s="44">
        <f t="shared" si="592"/>
        <v>0</v>
      </c>
      <c r="AO96" s="48">
        <v>1</v>
      </c>
      <c r="AP96" s="44">
        <f t="shared" si="593"/>
        <v>76886.719671999992</v>
      </c>
      <c r="AQ96" s="44"/>
      <c r="AR96" s="44">
        <f t="shared" si="594"/>
        <v>0</v>
      </c>
      <c r="AS96" s="44">
        <v>3</v>
      </c>
      <c r="AT96" s="44">
        <f t="shared" si="595"/>
        <v>230660.15901599999</v>
      </c>
      <c r="AU96" s="44"/>
      <c r="AV96" s="44">
        <f t="shared" si="596"/>
        <v>0</v>
      </c>
      <c r="AW96" s="44"/>
      <c r="AX96" s="44">
        <f t="shared" si="597"/>
        <v>0</v>
      </c>
      <c r="AY96" s="44"/>
      <c r="AZ96" s="44">
        <f t="shared" si="598"/>
        <v>0</v>
      </c>
      <c r="BA96" s="44"/>
      <c r="BB96" s="44">
        <f t="shared" si="599"/>
        <v>0</v>
      </c>
      <c r="BC96" s="44"/>
      <c r="BD96" s="44">
        <f t="shared" si="600"/>
        <v>0</v>
      </c>
      <c r="BE96" s="44"/>
      <c r="BF96" s="44">
        <f t="shared" si="601"/>
        <v>0</v>
      </c>
      <c r="BG96" s="44"/>
      <c r="BH96" s="44">
        <f t="shared" si="602"/>
        <v>0</v>
      </c>
      <c r="BI96" s="44"/>
      <c r="BJ96" s="44">
        <f t="shared" si="603"/>
        <v>0</v>
      </c>
      <c r="BK96" s="44">
        <v>0</v>
      </c>
      <c r="BL96" s="44">
        <f t="shared" si="604"/>
        <v>0</v>
      </c>
      <c r="BM96" s="44"/>
      <c r="BN96" s="44">
        <f t="shared" si="605"/>
        <v>0</v>
      </c>
      <c r="BO96" s="54"/>
      <c r="BP96" s="44">
        <f t="shared" si="606"/>
        <v>0</v>
      </c>
      <c r="BQ96" s="44"/>
      <c r="BR96" s="44">
        <f t="shared" si="607"/>
        <v>0</v>
      </c>
      <c r="BS96" s="44"/>
      <c r="BT96" s="44">
        <f t="shared" si="608"/>
        <v>0</v>
      </c>
      <c r="BU96" s="44"/>
      <c r="BV96" s="44">
        <f t="shared" si="609"/>
        <v>0</v>
      </c>
      <c r="BW96" s="44"/>
      <c r="BX96" s="44">
        <f t="shared" si="610"/>
        <v>0</v>
      </c>
      <c r="BY96" s="44"/>
      <c r="BZ96" s="44">
        <f t="shared" si="611"/>
        <v>0</v>
      </c>
      <c r="CA96" s="44"/>
      <c r="CB96" s="44">
        <f t="shared" si="612"/>
        <v>0</v>
      </c>
      <c r="CC96" s="44"/>
      <c r="CD96" s="44">
        <f t="shared" si="613"/>
        <v>0</v>
      </c>
      <c r="CE96" s="44"/>
      <c r="CF96" s="44">
        <f t="shared" si="614"/>
        <v>0</v>
      </c>
      <c r="CG96" s="44"/>
      <c r="CH96" s="44">
        <f t="shared" si="615"/>
        <v>0</v>
      </c>
      <c r="CI96" s="44"/>
      <c r="CJ96" s="44">
        <f t="shared" si="616"/>
        <v>0</v>
      </c>
      <c r="CK96" s="44"/>
      <c r="CL96" s="44">
        <f t="shared" si="617"/>
        <v>0</v>
      </c>
      <c r="CM96" s="44"/>
      <c r="CN96" s="44">
        <f t="shared" si="618"/>
        <v>0</v>
      </c>
      <c r="CO96" s="44"/>
      <c r="CP96" s="44">
        <f t="shared" si="619"/>
        <v>0</v>
      </c>
      <c r="CQ96" s="49"/>
      <c r="CR96" s="44">
        <f t="shared" si="620"/>
        <v>0</v>
      </c>
      <c r="CS96" s="44"/>
      <c r="CT96" s="44">
        <f t="shared" si="621"/>
        <v>0</v>
      </c>
      <c r="CU96" s="44"/>
      <c r="CV96" s="44">
        <f t="shared" si="622"/>
        <v>0</v>
      </c>
      <c r="CW96" s="44"/>
      <c r="CX96" s="44">
        <f t="shared" si="623"/>
        <v>0</v>
      </c>
      <c r="CY96" s="44"/>
      <c r="CZ96" s="44">
        <f t="shared" si="624"/>
        <v>0</v>
      </c>
      <c r="DA96" s="44"/>
      <c r="DB96" s="44">
        <f t="shared" si="625"/>
        <v>0</v>
      </c>
      <c r="DC96" s="44"/>
      <c r="DD96" s="44">
        <f t="shared" si="626"/>
        <v>0</v>
      </c>
      <c r="DE96" s="44"/>
      <c r="DF96" s="44">
        <f t="shared" si="627"/>
        <v>0</v>
      </c>
      <c r="DG96" s="44"/>
      <c r="DH96" s="44">
        <f t="shared" si="628"/>
        <v>0</v>
      </c>
      <c r="DI96" s="44"/>
      <c r="DJ96" s="44">
        <f t="shared" si="629"/>
        <v>0</v>
      </c>
      <c r="DK96" s="44"/>
      <c r="DL96" s="44">
        <f t="shared" si="630"/>
        <v>0</v>
      </c>
      <c r="DM96" s="44"/>
      <c r="DN96" s="44">
        <f t="shared" si="294"/>
        <v>0</v>
      </c>
      <c r="DO96" s="44"/>
      <c r="DP96" s="44">
        <f t="shared" si="570"/>
        <v>0</v>
      </c>
      <c r="DQ96" s="44">
        <f t="shared" si="579"/>
        <v>14</v>
      </c>
      <c r="DR96" s="44">
        <f t="shared" si="579"/>
        <v>1005277.3970213333</v>
      </c>
    </row>
    <row r="97" spans="1:122" ht="15.75" customHeight="1" x14ac:dyDescent="0.25">
      <c r="A97" s="100">
        <v>14</v>
      </c>
      <c r="B97" s="114"/>
      <c r="C97" s="102" t="s">
        <v>228</v>
      </c>
      <c r="D97" s="109">
        <f t="shared" si="572"/>
        <v>19063</v>
      </c>
      <c r="E97" s="110">
        <v>18530</v>
      </c>
      <c r="F97" s="110">
        <v>18715</v>
      </c>
      <c r="G97" s="117">
        <v>1.36</v>
      </c>
      <c r="H97" s="111">
        <v>1</v>
      </c>
      <c r="I97" s="111">
        <v>1</v>
      </c>
      <c r="J97" s="112"/>
      <c r="K97" s="109">
        <v>1.4</v>
      </c>
      <c r="L97" s="109">
        <v>1.68</v>
      </c>
      <c r="M97" s="109">
        <v>2.23</v>
      </c>
      <c r="N97" s="109">
        <v>2.57</v>
      </c>
      <c r="O97" s="108">
        <f t="shared" ref="O97:BZ97" si="631">SUM(O98:O100)</f>
        <v>121</v>
      </c>
      <c r="P97" s="108">
        <f t="shared" si="631"/>
        <v>5133883.0793249998</v>
      </c>
      <c r="Q97" s="108">
        <f t="shared" si="631"/>
        <v>65</v>
      </c>
      <c r="R97" s="108">
        <f t="shared" si="631"/>
        <v>3140028.112375</v>
      </c>
      <c r="S97" s="108">
        <v>0</v>
      </c>
      <c r="T97" s="108">
        <f t="shared" ref="T97:AF97" si="632">SUM(T98:T100)</f>
        <v>0</v>
      </c>
      <c r="U97" s="108">
        <f t="shared" si="632"/>
        <v>0</v>
      </c>
      <c r="V97" s="108">
        <f t="shared" si="632"/>
        <v>0</v>
      </c>
      <c r="W97" s="108">
        <f t="shared" si="632"/>
        <v>10</v>
      </c>
      <c r="X97" s="108">
        <f t="shared" si="632"/>
        <v>430506.3089249999</v>
      </c>
      <c r="Y97" s="108">
        <f t="shared" si="632"/>
        <v>34</v>
      </c>
      <c r="Z97" s="108">
        <f t="shared" si="632"/>
        <v>1301288.0188</v>
      </c>
      <c r="AA97" s="108">
        <f t="shared" si="632"/>
        <v>0</v>
      </c>
      <c r="AB97" s="108">
        <f t="shared" si="632"/>
        <v>0</v>
      </c>
      <c r="AC97" s="108">
        <f t="shared" si="632"/>
        <v>0</v>
      </c>
      <c r="AD97" s="108">
        <f t="shared" si="632"/>
        <v>0</v>
      </c>
      <c r="AE97" s="108">
        <f t="shared" si="632"/>
        <v>0</v>
      </c>
      <c r="AF97" s="108">
        <f t="shared" si="632"/>
        <v>0</v>
      </c>
      <c r="AG97" s="108">
        <f t="shared" si="631"/>
        <v>97</v>
      </c>
      <c r="AH97" s="108">
        <f t="shared" si="631"/>
        <v>4151209.395025</v>
      </c>
      <c r="AI97" s="108">
        <f t="shared" si="631"/>
        <v>0</v>
      </c>
      <c r="AJ97" s="108">
        <f t="shared" si="631"/>
        <v>0</v>
      </c>
      <c r="AK97" s="108">
        <f t="shared" si="631"/>
        <v>0</v>
      </c>
      <c r="AL97" s="108">
        <f t="shared" si="631"/>
        <v>0</v>
      </c>
      <c r="AM97" s="108">
        <f t="shared" si="631"/>
        <v>0</v>
      </c>
      <c r="AN97" s="108">
        <f t="shared" si="631"/>
        <v>0</v>
      </c>
      <c r="AO97" s="108">
        <f t="shared" si="631"/>
        <v>42</v>
      </c>
      <c r="AP97" s="108">
        <f t="shared" si="631"/>
        <v>2011976.8492319998</v>
      </c>
      <c r="AQ97" s="108">
        <f t="shared" si="631"/>
        <v>0</v>
      </c>
      <c r="AR97" s="108">
        <f t="shared" si="631"/>
        <v>0</v>
      </c>
      <c r="AS97" s="108">
        <f t="shared" si="631"/>
        <v>228</v>
      </c>
      <c r="AT97" s="108">
        <f t="shared" si="631"/>
        <v>9288432.6218879987</v>
      </c>
      <c r="AU97" s="108">
        <f t="shared" si="631"/>
        <v>16</v>
      </c>
      <c r="AV97" s="108">
        <f t="shared" si="631"/>
        <v>868126.45458000002</v>
      </c>
      <c r="AW97" s="108">
        <f t="shared" si="631"/>
        <v>0</v>
      </c>
      <c r="AX97" s="108">
        <f t="shared" si="631"/>
        <v>0</v>
      </c>
      <c r="AY97" s="108">
        <f t="shared" si="631"/>
        <v>0</v>
      </c>
      <c r="AZ97" s="108">
        <f t="shared" si="631"/>
        <v>0</v>
      </c>
      <c r="BA97" s="108">
        <f t="shared" si="631"/>
        <v>30</v>
      </c>
      <c r="BB97" s="108">
        <f t="shared" si="631"/>
        <v>1074676.6548000001</v>
      </c>
      <c r="BC97" s="108">
        <f t="shared" si="631"/>
        <v>0</v>
      </c>
      <c r="BD97" s="108">
        <f t="shared" si="631"/>
        <v>0</v>
      </c>
      <c r="BE97" s="108">
        <f t="shared" si="631"/>
        <v>0</v>
      </c>
      <c r="BF97" s="108">
        <f t="shared" si="631"/>
        <v>0</v>
      </c>
      <c r="BG97" s="108">
        <v>0</v>
      </c>
      <c r="BH97" s="108">
        <f t="shared" ref="BH97:BI97" si="633">SUM(BH98:BH100)</f>
        <v>0</v>
      </c>
      <c r="BI97" s="108">
        <f t="shared" si="633"/>
        <v>0</v>
      </c>
      <c r="BJ97" s="108">
        <f t="shared" si="631"/>
        <v>0</v>
      </c>
      <c r="BK97" s="108">
        <f t="shared" si="631"/>
        <v>835</v>
      </c>
      <c r="BL97" s="108">
        <f t="shared" si="631"/>
        <v>31600007.205112495</v>
      </c>
      <c r="BM97" s="108">
        <f t="shared" si="631"/>
        <v>164</v>
      </c>
      <c r="BN97" s="108">
        <f t="shared" si="631"/>
        <v>4698004.7093700003</v>
      </c>
      <c r="BO97" s="108">
        <f t="shared" si="631"/>
        <v>0</v>
      </c>
      <c r="BP97" s="108">
        <f t="shared" si="631"/>
        <v>0</v>
      </c>
      <c r="BQ97" s="108">
        <f t="shared" si="631"/>
        <v>0</v>
      </c>
      <c r="BR97" s="108">
        <f t="shared" si="631"/>
        <v>0</v>
      </c>
      <c r="BS97" s="108">
        <f t="shared" si="631"/>
        <v>0</v>
      </c>
      <c r="BT97" s="108">
        <f t="shared" si="631"/>
        <v>0</v>
      </c>
      <c r="BU97" s="108">
        <f t="shared" si="631"/>
        <v>0</v>
      </c>
      <c r="BV97" s="108">
        <f t="shared" si="631"/>
        <v>0</v>
      </c>
      <c r="BW97" s="108">
        <f t="shared" si="631"/>
        <v>0</v>
      </c>
      <c r="BX97" s="108">
        <f t="shared" si="631"/>
        <v>0</v>
      </c>
      <c r="BY97" s="108">
        <f t="shared" si="631"/>
        <v>0</v>
      </c>
      <c r="BZ97" s="108">
        <f t="shared" si="631"/>
        <v>0</v>
      </c>
      <c r="CA97" s="108">
        <f t="shared" ref="CA97:DR97" si="634">SUM(CA98:CA100)</f>
        <v>0</v>
      </c>
      <c r="CB97" s="108">
        <f t="shared" si="634"/>
        <v>0</v>
      </c>
      <c r="CC97" s="108">
        <f t="shared" si="634"/>
        <v>5</v>
      </c>
      <c r="CD97" s="108">
        <f t="shared" si="634"/>
        <v>172433.35199999998</v>
      </c>
      <c r="CE97" s="108">
        <f t="shared" si="634"/>
        <v>60</v>
      </c>
      <c r="CF97" s="108">
        <f t="shared" si="634"/>
        <v>2204839.7552999994</v>
      </c>
      <c r="CG97" s="108">
        <f t="shared" si="634"/>
        <v>0</v>
      </c>
      <c r="CH97" s="108">
        <f t="shared" si="634"/>
        <v>0</v>
      </c>
      <c r="CI97" s="108">
        <f t="shared" si="634"/>
        <v>27</v>
      </c>
      <c r="CJ97" s="108">
        <f t="shared" si="634"/>
        <v>932248.60091999988</v>
      </c>
      <c r="CK97" s="108">
        <f t="shared" si="634"/>
        <v>0</v>
      </c>
      <c r="CL97" s="108">
        <f t="shared" si="634"/>
        <v>0</v>
      </c>
      <c r="CM97" s="108">
        <f t="shared" si="634"/>
        <v>54</v>
      </c>
      <c r="CN97" s="108">
        <f t="shared" si="634"/>
        <v>2317337.5601880001</v>
      </c>
      <c r="CO97" s="108">
        <f t="shared" si="634"/>
        <v>15</v>
      </c>
      <c r="CP97" s="108">
        <f t="shared" si="634"/>
        <v>728968.04441999993</v>
      </c>
      <c r="CQ97" s="113">
        <f t="shared" si="634"/>
        <v>6</v>
      </c>
      <c r="CR97" s="108">
        <f t="shared" si="634"/>
        <v>203414.50919999997</v>
      </c>
      <c r="CS97" s="108">
        <f t="shared" si="634"/>
        <v>10</v>
      </c>
      <c r="CT97" s="108">
        <f t="shared" si="634"/>
        <v>464192.17068000004</v>
      </c>
      <c r="CU97" s="108">
        <f t="shared" si="634"/>
        <v>0</v>
      </c>
      <c r="CV97" s="108">
        <f t="shared" si="634"/>
        <v>0</v>
      </c>
      <c r="CW97" s="108">
        <f t="shared" si="634"/>
        <v>8</v>
      </c>
      <c r="CX97" s="108">
        <f t="shared" si="634"/>
        <v>404487.84083399997</v>
      </c>
      <c r="CY97" s="108">
        <f t="shared" si="634"/>
        <v>10</v>
      </c>
      <c r="CZ97" s="108">
        <f t="shared" si="634"/>
        <v>431806.67039999994</v>
      </c>
      <c r="DA97" s="108">
        <f t="shared" si="634"/>
        <v>29</v>
      </c>
      <c r="DB97" s="108">
        <f t="shared" si="634"/>
        <v>1170202.7908619998</v>
      </c>
      <c r="DC97" s="108">
        <f t="shared" si="634"/>
        <v>23</v>
      </c>
      <c r="DD97" s="108">
        <f t="shared" si="634"/>
        <v>895737.57559999998</v>
      </c>
      <c r="DE97" s="108">
        <f t="shared" si="634"/>
        <v>6</v>
      </c>
      <c r="DF97" s="108">
        <f t="shared" si="634"/>
        <v>154349.35907999997</v>
      </c>
      <c r="DG97" s="108">
        <f t="shared" si="634"/>
        <v>0</v>
      </c>
      <c r="DH97" s="108">
        <f t="shared" si="634"/>
        <v>0</v>
      </c>
      <c r="DI97" s="108">
        <f t="shared" si="634"/>
        <v>10</v>
      </c>
      <c r="DJ97" s="108">
        <f t="shared" si="634"/>
        <v>359892.19979999994</v>
      </c>
      <c r="DK97" s="108">
        <f t="shared" si="634"/>
        <v>1</v>
      </c>
      <c r="DL97" s="108">
        <f t="shared" si="634"/>
        <v>92152.567387499992</v>
      </c>
      <c r="DM97" s="108">
        <f t="shared" si="634"/>
        <v>3</v>
      </c>
      <c r="DN97" s="108">
        <f t="shared" si="634"/>
        <v>298823.95448249998</v>
      </c>
      <c r="DO97" s="108">
        <f t="shared" si="634"/>
        <v>0</v>
      </c>
      <c r="DP97" s="108">
        <f t="shared" si="634"/>
        <v>0</v>
      </c>
      <c r="DQ97" s="108">
        <f t="shared" si="634"/>
        <v>1909</v>
      </c>
      <c r="DR97" s="108">
        <f t="shared" si="634"/>
        <v>74529026.360586479</v>
      </c>
    </row>
    <row r="98" spans="1:122" ht="30" customHeight="1" x14ac:dyDescent="0.25">
      <c r="A98" s="51"/>
      <c r="B98" s="52">
        <v>74</v>
      </c>
      <c r="C98" s="38" t="s">
        <v>229</v>
      </c>
      <c r="D98" s="39">
        <f t="shared" si="572"/>
        <v>19063</v>
      </c>
      <c r="E98" s="40">
        <v>18530</v>
      </c>
      <c r="F98" s="40">
        <v>18715</v>
      </c>
      <c r="G98" s="53">
        <v>0.84</v>
      </c>
      <c r="H98" s="42">
        <v>1</v>
      </c>
      <c r="I98" s="42">
        <v>1</v>
      </c>
      <c r="J98" s="43"/>
      <c r="K98" s="39">
        <v>1.4</v>
      </c>
      <c r="L98" s="39">
        <v>1.68</v>
      </c>
      <c r="M98" s="39">
        <v>2.23</v>
      </c>
      <c r="N98" s="39">
        <v>2.57</v>
      </c>
      <c r="O98" s="44">
        <v>34</v>
      </c>
      <c r="P98" s="44">
        <f t="shared" ref="P98:P100" si="635">(O98/12*5*$D98*$G98*$H98*$K98*P$8)+(O98/12*4*$E98*$G98*$I98*$K98*P$9)+(O98/12*3*$F98*$G98*$I98*$K98*P$9)</f>
        <v>798212.75379999995</v>
      </c>
      <c r="Q98" s="44">
        <v>5</v>
      </c>
      <c r="R98" s="44">
        <f t="shared" ref="R98:R100" si="636">(Q98/12*5*$D98*$G98*$H98*$K98*R$8)+(Q98/12*4*$E98*$G98*$I98*$K98*R$9)+(Q98/12*3*$F98*$G98*$I98*$K98*R$9)</f>
        <v>117384.2285</v>
      </c>
      <c r="S98" s="44">
        <v>0</v>
      </c>
      <c r="T98" s="44">
        <f t="shared" ref="T98:T100" si="637">(S98/12*5*$D98*$G98*$H98*$K98*T$8)+(S98/12*4*$E98*$G98*$I98*$K98*T$9)+(S98/12*3*$F98*$G98*$I98*$K98*T$9)</f>
        <v>0</v>
      </c>
      <c r="U98" s="44"/>
      <c r="V98" s="44">
        <f t="shared" ref="V98:V100" si="638">(U98/12*5*$D98*$G98*$H98*$K98*V$8)+(U98/12*4*$E98*$G98*$I98*$K98*V$9)+(U98/12*3*$F98*$G98*$I98*$K98*V$9)</f>
        <v>0</v>
      </c>
      <c r="W98" s="44">
        <v>4</v>
      </c>
      <c r="X98" s="44">
        <f t="shared" ref="X98:X100" si="639">(W98/12*5*$D98*$G98*$H98*$K98*X$8)+(W98/12*4*$E98*$G98*$I98*$K98*X$9)+(W98/12*3*$F98*$G98*$I98*$K98*X$9)</f>
        <v>94542.561959999992</v>
      </c>
      <c r="Y98" s="44">
        <v>14</v>
      </c>
      <c r="Z98" s="44">
        <f t="shared" ref="Z98:Z100" si="640">(Y98/12*5*$D98*$G98*$H98*$K98*Z$8)+(Y98/12*4*$E98*$G98*$I98*$K98*Z$9)+(Y98/12*3*$F98*$G98*$I98*$K98*Z$9)</f>
        <v>328675.83980000002</v>
      </c>
      <c r="AA98" s="44">
        <v>0</v>
      </c>
      <c r="AB98" s="44">
        <f t="shared" ref="AB98:AB100" si="641">(AA98/12*5*$D98*$G98*$H98*$K98*AB$8)+(AA98/12*4*$E98*$G98*$I98*$K98*AB$9)+(AA98/12*3*$F98*$G98*$I98*$K98*AB$9)</f>
        <v>0</v>
      </c>
      <c r="AC98" s="44">
        <v>0</v>
      </c>
      <c r="AD98" s="44">
        <f t="shared" ref="AD98:AD100" si="642">(AC98/12*5*$D98*$G98*$H98*$K98*AD$8)+(AC98/12*4*$E98*$G98*$I98*$K98*AD$9)+(AC98/12*3*$F98*$G98*$I98*$K98*AD$9)</f>
        <v>0</v>
      </c>
      <c r="AE98" s="44">
        <v>0</v>
      </c>
      <c r="AF98" s="44">
        <f t="shared" ref="AF98:AF100" si="643">(AE98/12*5*$D98*$G98*$H98*$K98*AF$8)+(AE98/12*4*$E98*$G98*$I98*$K98*AF$9)+(AE98/12*3*$F98*$G98*$I98*$K98*AF$9)</f>
        <v>0</v>
      </c>
      <c r="AG98" s="44">
        <v>25</v>
      </c>
      <c r="AH98" s="44">
        <f t="shared" ref="AH98:AH100" si="644">(AG98/12*5*$D98*$G98*$H98*$K98*AH$8)+(AG98/12*4*$E98*$G98*$I98*$K98*AH$9)+(AG98/12*3*$F98*$G98*$I98*$K98*AH$9)</f>
        <v>586921.14250000007</v>
      </c>
      <c r="AI98" s="44"/>
      <c r="AJ98" s="44">
        <f t="shared" ref="AJ98:AJ100" si="645">(AI98/12*5*$D98*$G98*$H98*$K98*AJ$8)+(AI98/12*4*$E98*$G98*$I98*$K98*AJ$9)+(AI98/12*3*$F98*$G98*$I98*$K98*AJ$9)</f>
        <v>0</v>
      </c>
      <c r="AK98" s="44"/>
      <c r="AL98" s="44">
        <f t="shared" ref="AL98:AL100" si="646">(AK98/12*5*$D98*$G98*$H98*$K98*AL$8)+(AK98/12*4*$E98*$G98*$I98*$K98*AL$9)+(AK98/12*3*$F98*$G98*$I98*$K98*AL$9)</f>
        <v>0</v>
      </c>
      <c r="AM98" s="47">
        <v>0</v>
      </c>
      <c r="AN98" s="44">
        <f t="shared" ref="AN98:AN100" si="647">(AM98/12*5*$D98*$G98*$H98*$K98*AN$8)+(AM98/12*4*$E98*$G98*$I98*$K98*AN$9)+(AM98/12*3*$F98*$G98*$I98*$K98*AN$9)</f>
        <v>0</v>
      </c>
      <c r="AO98" s="48">
        <v>12</v>
      </c>
      <c r="AP98" s="44">
        <f t="shared" ref="AP98:AP100" si="648">(AO98/12*5*$D98*$G98*$H98*$L98*AP$8)+(AO98/12*4*$E98*$G98*$I98*$L98*AP$9)+(AO98/12*3*$F98*$G98*$I98*$L98*AP$9)</f>
        <v>325637.87155199994</v>
      </c>
      <c r="AQ98" s="44">
        <v>0</v>
      </c>
      <c r="AR98" s="44">
        <f t="shared" ref="AR98:AR100" si="649">(AQ98/12*5*$D98*$G98*$H98*$L98*AR$8)+(AQ98/12*4*$E98*$G98*$I98*$L98*AR$9)+(AQ98/12*3*$F98*$G98*$I98*$L98*AR$9)</f>
        <v>0</v>
      </c>
      <c r="AS98" s="44">
        <v>123</v>
      </c>
      <c r="AT98" s="44">
        <f t="shared" ref="AT98:AT100" si="650">(AS98/12*5*$D98*$G98*$H98*$L98*AT$8)+(AS98/12*4*$E98*$G98*$I98*$L98*AT$9)+(AS98/12*3*$F98*$G98*$I98*$L98*AT$10)</f>
        <v>3337788.183408</v>
      </c>
      <c r="AU98" s="44">
        <v>2</v>
      </c>
      <c r="AV98" s="44">
        <f t="shared" ref="AV98:AV100" si="651">(AU98/12*5*$D98*$G98*$H98*$L98*AV$8)+(AU98/12*4*$E98*$G98*$I98*$L98*AV$9)+(AU98/12*3*$F98*$G98*$I98*$L98*AV$9)</f>
        <v>56008.158359999994</v>
      </c>
      <c r="AW98" s="44"/>
      <c r="AX98" s="44">
        <f t="shared" ref="AX98:AX100" si="652">(AW98/12*5*$D98*$G98*$H98*$K98*AX$8)+(AW98/12*4*$E98*$G98*$I98*$K98*AX$9)+(AW98/12*3*$F98*$G98*$I98*$K98*AX$9)</f>
        <v>0</v>
      </c>
      <c r="AY98" s="44"/>
      <c r="AZ98" s="44">
        <f t="shared" ref="AZ98:AZ100" si="653">(AY98/12*5*$D98*$G98*$H98*$K98*AZ$8)+(AY98/12*4*$E98*$G98*$I98*$K98*AZ$9)+(AY98/12*3*$F98*$G98*$I98*$K98*AZ$9)</f>
        <v>0</v>
      </c>
      <c r="BA98" s="44">
        <v>20</v>
      </c>
      <c r="BB98" s="44">
        <f t="shared" ref="BB98:BB100" si="654">(BA98/12*5*$D98*$G98*$H98*$L98*BB$8)+(BA98/12*4*$E98*$G98*$I98*$L98*BB$9)+(BA98/12*3*$F98*$G98*$I98*$L98*BB$9)</f>
        <v>527911.33920000005</v>
      </c>
      <c r="BC98" s="44">
        <v>0</v>
      </c>
      <c r="BD98" s="44">
        <f t="shared" ref="BD98:BD100" si="655">(BC98/12*5*$D98*$G98*$H98*$K98*BD$8)+(BC98/12*4*$E98*$G98*$I98*$K98*BD$9)+(BC98/12*3*$F98*$G98*$I98*$K98*BD$9)</f>
        <v>0</v>
      </c>
      <c r="BE98" s="44">
        <v>0</v>
      </c>
      <c r="BF98" s="44">
        <f t="shared" ref="BF98:BF100" si="656">(BE98/12*5*$D98*$G98*$H98*$K98*BF$8)+(BE98/12*4*$E98*$G98*$I98*$K98*BF$9)+(BE98/12*3*$F98*$G98*$I98*$K98*BF$9)</f>
        <v>0</v>
      </c>
      <c r="BG98" s="44">
        <v>0</v>
      </c>
      <c r="BH98" s="44">
        <f t="shared" ref="BH98:BH100" si="657">(BG98/12*5*$D98*$G98*$H98*$K98*BH$8)+(BG98/12*4*$E98*$G98*$I98*$K98*BH$9)+(BG98/12*3*$F98*$G98*$I98*$K98*BH$9)</f>
        <v>0</v>
      </c>
      <c r="BI98" s="44">
        <v>0</v>
      </c>
      <c r="BJ98" s="44">
        <f t="shared" ref="BJ98:BJ100" si="658">(BI98/12*5*$D98*$G98*$H98*$L98*BJ$8)+(BI98/12*4*$E98*$G98*$I98*$L98*BJ$9)+(BI98/12*3*$F98*$G98*$I98*$L98*BJ$9)</f>
        <v>0</v>
      </c>
      <c r="BK98" s="44">
        <v>369</v>
      </c>
      <c r="BL98" s="44">
        <f t="shared" ref="BL98:BL100" si="659">(BK98/12*5*$D98*$G98*$H98*$K98*BL$8)+(BK98/12*4*$E98*$G98*$I98*$K98*BL$9)+(BK98/12*3*$F98*$G98*$I98*$K98*BL$9)</f>
        <v>8721551.3408099972</v>
      </c>
      <c r="BM98" s="44">
        <v>124</v>
      </c>
      <c r="BN98" s="44">
        <f t="shared" ref="BN98:BN100" si="660">(BM98/12*5*$D98*$G98*$H98*$K98*BN$8)+(BM98/12*4*$E98*$G98*$I98*$K98*BN$9)+(BM98/12*3*$F98*$G98*$I98*$K98*BN$10)</f>
        <v>2804103.8939200002</v>
      </c>
      <c r="BO98" s="54">
        <v>0</v>
      </c>
      <c r="BP98" s="44">
        <f t="shared" ref="BP98:BP100" si="661">(BO98/12*5*$D98*$G98*$H98*$L98*BP$8)+(BO98/12*4*$E98*$G98*$I98*$L98*BP$9)+(BO98/12*3*$F98*$G98*$I98*$L98*BP$9)</f>
        <v>0</v>
      </c>
      <c r="BQ98" s="44">
        <v>0</v>
      </c>
      <c r="BR98" s="44">
        <f t="shared" ref="BR98:BR100" si="662">(BQ98/12*5*$D98*$G98*$H98*$L98*BR$8)+(BQ98/12*4*$E98*$G98*$I98*$L98*BR$9)+(BQ98/12*3*$F98*$G98*$I98*$L98*BR$9)</f>
        <v>0</v>
      </c>
      <c r="BS98" s="44">
        <v>0</v>
      </c>
      <c r="BT98" s="44">
        <f t="shared" ref="BT98:BT100" si="663">(BS98/12*5*$D98*$G98*$H98*$K98*BT$8)+(BS98/12*4*$E98*$G98*$I98*$K98*BT$9)+(BS98/12*3*$F98*$G98*$I98*$K98*BT$9)</f>
        <v>0</v>
      </c>
      <c r="BU98" s="44">
        <v>0</v>
      </c>
      <c r="BV98" s="44">
        <f t="shared" ref="BV98:BV100" si="664">(BU98/12*5*$D98*$G98*$H98*$K98*BV$8)+(BU98/12*4*$E98*$G98*$I98*$K98*BV$9)+(BU98/12*3*$F98*$G98*$I98*$K98*BV$9)</f>
        <v>0</v>
      </c>
      <c r="BW98" s="44">
        <v>0</v>
      </c>
      <c r="BX98" s="44">
        <f t="shared" ref="BX98:BX100" si="665">(BW98/12*5*$D98*$G98*$H98*$L98*BX$8)+(BW98/12*4*$E98*$G98*$I98*$L98*BX$9)+(BW98/12*3*$F98*$G98*$I98*$L98*BX$9)</f>
        <v>0</v>
      </c>
      <c r="BY98" s="44"/>
      <c r="BZ98" s="44">
        <f t="shared" ref="BZ98:BZ100" si="666">(BY98/12*5*$D98*$G98*$H98*$L98*BZ$8)+(BY98/12*4*$E98*$G98*$I98*$L98*BZ$9)+(BY98/12*3*$F98*$G98*$I98*$L98*BZ$9)</f>
        <v>0</v>
      </c>
      <c r="CA98" s="44">
        <v>0</v>
      </c>
      <c r="CB98" s="44">
        <f t="shared" ref="CB98:CB100" si="667">(CA98/12*5*$D98*$G98*$H98*$K98*CB$8)+(CA98/12*4*$E98*$G98*$I98*$K98*CB$9)+(CA98/12*3*$F98*$G98*$I98*$K98*CB$9)</f>
        <v>0</v>
      </c>
      <c r="CC98" s="44">
        <v>3</v>
      </c>
      <c r="CD98" s="44">
        <f t="shared" ref="CD98:CD100" si="668">(CC98/12*5*$D98*$G98*$H98*$L98*CD$8)+(CC98/12*4*$E98*$G98*$I98*$L98*CD$9)+(CC98/12*3*$F98*$G98*$I98*$L98*CD$9)</f>
        <v>72422.007840000006</v>
      </c>
      <c r="CE98" s="44">
        <v>25</v>
      </c>
      <c r="CF98" s="44">
        <f t="shared" ref="CF98:CF100" si="669">(CE98/12*5*$D98*$G98*$H98*$K98*CF$8)+(CE98/12*4*$E98*$G98*$I98*$K98*CF$9)+(CE98/12*3*$F98*$G98*$I98*$K98*CF$9)</f>
        <v>565343.527</v>
      </c>
      <c r="CG98" s="44"/>
      <c r="CH98" s="44">
        <f t="shared" ref="CH98:CH100" si="670">(CG98/12*5*$D98*$G98*$H98*$K98*CH$8)+(CG98/12*4*$E98*$G98*$I98*$K98*CH$9)+(CG98/12*3*$F98*$G98*$I98*$K98*CH$9)</f>
        <v>0</v>
      </c>
      <c r="CI98" s="44"/>
      <c r="CJ98" s="44">
        <f t="shared" ref="CJ98:CJ100" si="671">(CI98/12*5*$D98*$G98*$H98*$K98*CJ$8)+(CI98/12*4*$E98*$G98*$I98*$K98*CJ$9)+(CI98/12*3*$F98*$G98*$I98*$K98*CJ$9)</f>
        <v>0</v>
      </c>
      <c r="CK98" s="44"/>
      <c r="CL98" s="44">
        <f t="shared" ref="CL98:CL100" si="672">(CK98/12*5*$D98*$G98*$H98*$K98*CL$8)+(CK98/12*4*$E98*$G98*$I98*$K98*CL$9)+(CK98/12*3*$F98*$G98*$I98*$K98*CL$9)</f>
        <v>0</v>
      </c>
      <c r="CM98" s="44">
        <v>24</v>
      </c>
      <c r="CN98" s="44">
        <f t="shared" ref="CN98:CN100" si="673">(CM98/12*5*$D98*$G98*$H98*$L98*CN$8)+(CM98/12*4*$E98*$G98*$I98*$L98*CN$9)+(CM98/12*3*$F98*$G98*$I98*$L98*CN$9)</f>
        <v>645626.38492799993</v>
      </c>
      <c r="CO98" s="44">
        <v>7</v>
      </c>
      <c r="CP98" s="44">
        <f t="shared" ref="CP98:CP100" si="674">(CO98/12*5*$D98*$G98*$H98*$L98*CP$8)+(CO98/12*4*$E98*$G98*$I98*$L98*CP$9)+(CO98/12*3*$F98*$G98*$I98*$L98*CP$9)</f>
        <v>216481.41925199999</v>
      </c>
      <c r="CQ98" s="49">
        <v>4</v>
      </c>
      <c r="CR98" s="44">
        <f t="shared" ref="CR98:CR100" si="675">(CQ98/12*5*$D98*$G98*$H98*$K98*CR$8)+(CQ98/12*4*$E98*$G98*$I98*$K98*CR$9)+(CQ98/12*3*$F98*$G98*$I98*$K98*CR$9)</f>
        <v>99922.916799999992</v>
      </c>
      <c r="CS98" s="44">
        <v>5</v>
      </c>
      <c r="CT98" s="44">
        <f t="shared" ref="CT98:CT100" si="676">(CS98/12*5*$D98*$G98*$H98*$L98*CT$8)+(CS98/12*4*$E98*$G98*$I98*$L98*CT$9)+(CS98/12*3*$F98*$G98*$I98*$L98*CT$9)</f>
        <v>151132.33464000002</v>
      </c>
      <c r="CU98" s="44"/>
      <c r="CV98" s="44">
        <f t="shared" ref="CV98:CV100" si="677">(CU98/12*5*$D98*$G98*$H98*$L98*CV$8)+(CU98/12*4*$E98*$G98*$I98*$L98*CV$9)+(CU98/12*3*$F98*$G98*$I98*$L98*CV$9)</f>
        <v>0</v>
      </c>
      <c r="CW98" s="44">
        <v>3</v>
      </c>
      <c r="CX98" s="44">
        <f t="shared" ref="CX98:CX100" si="678">(CW98/12*5*$D98*$G98*$H98*$L98*CX$8)+(CW98/12*4*$E98*$G98*$I98*$L98*CX$9)+(CW98/12*3*$F98*$G98*$I98*$L98*CX$9)</f>
        <v>90847.536443999983</v>
      </c>
      <c r="CY98" s="44">
        <v>6</v>
      </c>
      <c r="CZ98" s="44">
        <f t="shared" ref="CZ98:CZ100" si="679">(CY98/12*5*$D98*$G98*$H98*$L98*CZ$8)+(CY98/12*4*$E98*$G98*$I98*$L98*CZ$9)+(CY98/12*3*$F98*$G98*$I98*$L98*CZ$9)</f>
        <v>181358.801568</v>
      </c>
      <c r="DA98" s="44">
        <v>20</v>
      </c>
      <c r="DB98" s="44">
        <f t="shared" ref="DB98:DB100" si="680">(DA98/12*5*$D98*$G98*$H98*$L98*DB$8)+(DA98/12*4*$E98*$G98*$I98*$L98*DB$9)+(DA98/12*3*$F98*$G98*$I98*$L98*DB$9)</f>
        <v>605650.24295999995</v>
      </c>
      <c r="DC98" s="44">
        <v>11</v>
      </c>
      <c r="DD98" s="44">
        <f t="shared" ref="DD98:DD100" si="681">(DC98/12*5*$D98*$G98*$H98*$K98*DD$8)+(DC98/12*4*$E98*$G98*$I98*$K98*DD$9)+(DC98/12*3*$F98*$G98*$I98*$K98*DD$9)</f>
        <v>274788.02119999996</v>
      </c>
      <c r="DE98" s="44">
        <v>6</v>
      </c>
      <c r="DF98" s="44">
        <f t="shared" ref="DF98:DF100" si="682">(DE98/12*5*$D98*$G98*$H98*$K98*DF$8)+(DE98/12*4*$E98*$G98*$I98*$K98*DF$9)+(DE98/12*3*$F98*$G98*$I98*$K98*DF$9)</f>
        <v>154349.35907999997</v>
      </c>
      <c r="DG98" s="44"/>
      <c r="DH98" s="44">
        <f t="shared" ref="DH98:DH100" si="683">(DG98/12*5*$D98*$G98*$H98*$L98*DH$8)+(DG98/12*4*$E98*$G98*$I98*$L98*DH$9)+(DG98/12*3*$F98*$G98*$I98*$L98*DH$9)</f>
        <v>0</v>
      </c>
      <c r="DI98" s="44">
        <v>9</v>
      </c>
      <c r="DJ98" s="44">
        <f t="shared" ref="DJ98:DJ100" si="684">(DI98/12*5*$D98*$G98*$H98*$L98*DJ$8)+(DI98/12*4*$E98*$G98*$I98*$L98*DJ$9)+(DI98/12*3*$F98*$G98*$I98*$L98*DJ$9)</f>
        <v>292557.53015999997</v>
      </c>
      <c r="DK98" s="44"/>
      <c r="DL98" s="44">
        <f t="shared" ref="DL98:DL100" si="685">(DK98/12*5*$D98*$G98*$H98*$M98*DL$8)+(DK98/12*4*$E98*$G98*$I98*$M98*DL$9)+(DK98/12*3*$F98*$G98*$I98*$M98*DL$9)</f>
        <v>0</v>
      </c>
      <c r="DM98" s="44"/>
      <c r="DN98" s="44">
        <f t="shared" si="294"/>
        <v>0</v>
      </c>
      <c r="DO98" s="44"/>
      <c r="DP98" s="44">
        <f t="shared" si="570"/>
        <v>0</v>
      </c>
      <c r="DQ98" s="44">
        <f t="shared" ref="DQ98:DR100" si="686">SUM(O98,Q98,S98,U98,W98,Y98,AA98,AC98,AE98,AG98,AI98,AK98,AM98,AO98,AQ98,AS98,AU98,AW98,AY98,BA98,BC98,BE98,BG98,BI98,BK98,BM98,BO98,BQ98,BS98,BU98,BW98,BY98,CA98,CC98,CE98,CG98,CI98,CK98,CM98,CO98,CQ98,CS98,CU98,CW98,CY98,DA98,DC98,DE98,DG98,DI98,DK98,DM98,DO98)</f>
        <v>855</v>
      </c>
      <c r="DR98" s="44">
        <f t="shared" si="686"/>
        <v>21049217.395682</v>
      </c>
    </row>
    <row r="99" spans="1:122" ht="30" customHeight="1" x14ac:dyDescent="0.25">
      <c r="A99" s="51"/>
      <c r="B99" s="52">
        <v>75</v>
      </c>
      <c r="C99" s="38" t="s">
        <v>230</v>
      </c>
      <c r="D99" s="39">
        <f t="shared" si="572"/>
        <v>19063</v>
      </c>
      <c r="E99" s="40">
        <v>18530</v>
      </c>
      <c r="F99" s="40">
        <v>18715</v>
      </c>
      <c r="G99" s="53">
        <v>1.74</v>
      </c>
      <c r="H99" s="42">
        <v>1</v>
      </c>
      <c r="I99" s="42">
        <v>1</v>
      </c>
      <c r="J99" s="43"/>
      <c r="K99" s="39">
        <v>1.4</v>
      </c>
      <c r="L99" s="39">
        <v>1.68</v>
      </c>
      <c r="M99" s="39">
        <v>2.23</v>
      </c>
      <c r="N99" s="39">
        <v>2.57</v>
      </c>
      <c r="O99" s="44">
        <v>82</v>
      </c>
      <c r="P99" s="44">
        <f t="shared" si="635"/>
        <v>3987709.9338999996</v>
      </c>
      <c r="Q99" s="44">
        <v>55</v>
      </c>
      <c r="R99" s="44">
        <f t="shared" si="636"/>
        <v>2674683.4922499997</v>
      </c>
      <c r="S99" s="44">
        <v>0</v>
      </c>
      <c r="T99" s="44">
        <f t="shared" si="637"/>
        <v>0</v>
      </c>
      <c r="U99" s="44"/>
      <c r="V99" s="44">
        <f t="shared" si="638"/>
        <v>0</v>
      </c>
      <c r="W99" s="44">
        <v>4</v>
      </c>
      <c r="X99" s="44">
        <f t="shared" si="639"/>
        <v>195838.16405999998</v>
      </c>
      <c r="Y99" s="44">
        <v>20</v>
      </c>
      <c r="Z99" s="44">
        <f t="shared" si="640"/>
        <v>972612.179</v>
      </c>
      <c r="AA99" s="44">
        <v>0</v>
      </c>
      <c r="AB99" s="44">
        <f t="shared" si="641"/>
        <v>0</v>
      </c>
      <c r="AC99" s="44">
        <v>0</v>
      </c>
      <c r="AD99" s="44">
        <f t="shared" si="642"/>
        <v>0</v>
      </c>
      <c r="AE99" s="44">
        <v>0</v>
      </c>
      <c r="AF99" s="44">
        <f t="shared" si="643"/>
        <v>0</v>
      </c>
      <c r="AG99" s="44">
        <v>69</v>
      </c>
      <c r="AH99" s="44">
        <f t="shared" si="644"/>
        <v>3355512.01755</v>
      </c>
      <c r="AI99" s="44"/>
      <c r="AJ99" s="44">
        <f t="shared" si="645"/>
        <v>0</v>
      </c>
      <c r="AK99" s="44"/>
      <c r="AL99" s="44">
        <f t="shared" si="646"/>
        <v>0</v>
      </c>
      <c r="AM99" s="47">
        <v>0</v>
      </c>
      <c r="AN99" s="44">
        <f t="shared" si="647"/>
        <v>0</v>
      </c>
      <c r="AO99" s="48">
        <v>30</v>
      </c>
      <c r="AP99" s="44">
        <f t="shared" si="648"/>
        <v>1686338.9776799998</v>
      </c>
      <c r="AQ99" s="44">
        <v>0</v>
      </c>
      <c r="AR99" s="44">
        <f t="shared" si="649"/>
        <v>0</v>
      </c>
      <c r="AS99" s="44">
        <v>103</v>
      </c>
      <c r="AT99" s="44">
        <f t="shared" si="650"/>
        <v>5789763.8233679999</v>
      </c>
      <c r="AU99" s="44">
        <v>14</v>
      </c>
      <c r="AV99" s="44">
        <f t="shared" si="651"/>
        <v>812118.29622000002</v>
      </c>
      <c r="AW99" s="44"/>
      <c r="AX99" s="44">
        <f t="shared" si="652"/>
        <v>0</v>
      </c>
      <c r="AY99" s="44"/>
      <c r="AZ99" s="44">
        <f t="shared" si="653"/>
        <v>0</v>
      </c>
      <c r="BA99" s="44">
        <v>10</v>
      </c>
      <c r="BB99" s="44">
        <f t="shared" si="654"/>
        <v>546765.31560000009</v>
      </c>
      <c r="BC99" s="44">
        <v>0</v>
      </c>
      <c r="BD99" s="44">
        <f t="shared" si="655"/>
        <v>0</v>
      </c>
      <c r="BE99" s="44">
        <v>0</v>
      </c>
      <c r="BF99" s="44">
        <f t="shared" si="656"/>
        <v>0</v>
      </c>
      <c r="BG99" s="44">
        <v>0</v>
      </c>
      <c r="BH99" s="44">
        <f t="shared" si="657"/>
        <v>0</v>
      </c>
      <c r="BI99" s="44">
        <v>0</v>
      </c>
      <c r="BJ99" s="44">
        <f t="shared" si="658"/>
        <v>0</v>
      </c>
      <c r="BK99" s="44">
        <v>463</v>
      </c>
      <c r="BL99" s="44">
        <f t="shared" si="659"/>
        <v>22668267.489944998</v>
      </c>
      <c r="BM99" s="44">
        <v>39</v>
      </c>
      <c r="BN99" s="44">
        <f t="shared" si="660"/>
        <v>1826867.2258199998</v>
      </c>
      <c r="BO99" s="54">
        <v>0</v>
      </c>
      <c r="BP99" s="44">
        <f t="shared" si="661"/>
        <v>0</v>
      </c>
      <c r="BQ99" s="44">
        <v>0</v>
      </c>
      <c r="BR99" s="44">
        <f t="shared" si="662"/>
        <v>0</v>
      </c>
      <c r="BS99" s="44">
        <v>0</v>
      </c>
      <c r="BT99" s="44">
        <f t="shared" si="663"/>
        <v>0</v>
      </c>
      <c r="BU99" s="44">
        <v>0</v>
      </c>
      <c r="BV99" s="44">
        <f t="shared" si="664"/>
        <v>0</v>
      </c>
      <c r="BW99" s="44">
        <v>0</v>
      </c>
      <c r="BX99" s="44">
        <f t="shared" si="665"/>
        <v>0</v>
      </c>
      <c r="BY99" s="44"/>
      <c r="BZ99" s="44">
        <f t="shared" si="666"/>
        <v>0</v>
      </c>
      <c r="CA99" s="44">
        <v>0</v>
      </c>
      <c r="CB99" s="44">
        <f t="shared" si="667"/>
        <v>0</v>
      </c>
      <c r="CC99" s="44">
        <v>2</v>
      </c>
      <c r="CD99" s="44">
        <f t="shared" si="668"/>
        <v>100011.34415999998</v>
      </c>
      <c r="CE99" s="44">
        <v>35</v>
      </c>
      <c r="CF99" s="44">
        <f t="shared" si="669"/>
        <v>1639496.2282999996</v>
      </c>
      <c r="CG99" s="44"/>
      <c r="CH99" s="44">
        <f t="shared" si="670"/>
        <v>0</v>
      </c>
      <c r="CI99" s="44">
        <v>27</v>
      </c>
      <c r="CJ99" s="44">
        <f t="shared" si="671"/>
        <v>932248.60091999988</v>
      </c>
      <c r="CK99" s="44"/>
      <c r="CL99" s="44">
        <f t="shared" si="672"/>
        <v>0</v>
      </c>
      <c r="CM99" s="44">
        <v>30</v>
      </c>
      <c r="CN99" s="44">
        <f t="shared" si="673"/>
        <v>1671711.1752599999</v>
      </c>
      <c r="CO99" s="44">
        <v>8</v>
      </c>
      <c r="CP99" s="44">
        <f t="shared" si="674"/>
        <v>512486.62516799988</v>
      </c>
      <c r="CQ99" s="49">
        <v>2</v>
      </c>
      <c r="CR99" s="44">
        <f t="shared" si="675"/>
        <v>103491.59239999998</v>
      </c>
      <c r="CS99" s="44">
        <v>5</v>
      </c>
      <c r="CT99" s="44">
        <f t="shared" si="676"/>
        <v>313059.83604000002</v>
      </c>
      <c r="CU99" s="44"/>
      <c r="CV99" s="44">
        <f t="shared" si="677"/>
        <v>0</v>
      </c>
      <c r="CW99" s="44">
        <v>5</v>
      </c>
      <c r="CX99" s="44">
        <f t="shared" si="678"/>
        <v>313640.30439</v>
      </c>
      <c r="CY99" s="44">
        <v>4</v>
      </c>
      <c r="CZ99" s="44">
        <f t="shared" si="679"/>
        <v>250447.86883199995</v>
      </c>
      <c r="DA99" s="44">
        <v>9</v>
      </c>
      <c r="DB99" s="44">
        <f t="shared" si="680"/>
        <v>564552.5479019999</v>
      </c>
      <c r="DC99" s="44">
        <v>12</v>
      </c>
      <c r="DD99" s="44">
        <f t="shared" si="681"/>
        <v>620949.55440000002</v>
      </c>
      <c r="DE99" s="44"/>
      <c r="DF99" s="44">
        <f t="shared" si="682"/>
        <v>0</v>
      </c>
      <c r="DG99" s="44"/>
      <c r="DH99" s="44">
        <f t="shared" si="683"/>
        <v>0</v>
      </c>
      <c r="DI99" s="44">
        <v>1</v>
      </c>
      <c r="DJ99" s="44">
        <f t="shared" si="684"/>
        <v>67334.669639999993</v>
      </c>
      <c r="DK99" s="44">
        <v>1</v>
      </c>
      <c r="DL99" s="44">
        <f t="shared" si="685"/>
        <v>92152.567387499992</v>
      </c>
      <c r="DM99" s="44">
        <v>3</v>
      </c>
      <c r="DN99" s="44">
        <f t="shared" si="294"/>
        <v>298823.95448249998</v>
      </c>
      <c r="DO99" s="44"/>
      <c r="DP99" s="44">
        <f t="shared" si="570"/>
        <v>0</v>
      </c>
      <c r="DQ99" s="44">
        <f t="shared" si="686"/>
        <v>1033</v>
      </c>
      <c r="DR99" s="44">
        <f t="shared" si="686"/>
        <v>51996883.784674987</v>
      </c>
    </row>
    <row r="100" spans="1:122" ht="30" customHeight="1" x14ac:dyDescent="0.25">
      <c r="A100" s="51"/>
      <c r="B100" s="52">
        <v>76</v>
      </c>
      <c r="C100" s="38" t="s">
        <v>231</v>
      </c>
      <c r="D100" s="39">
        <f t="shared" si="572"/>
        <v>19063</v>
      </c>
      <c r="E100" s="40">
        <v>18530</v>
      </c>
      <c r="F100" s="40">
        <v>18715</v>
      </c>
      <c r="G100" s="53">
        <v>2.4900000000000002</v>
      </c>
      <c r="H100" s="42">
        <v>1</v>
      </c>
      <c r="I100" s="42">
        <v>1</v>
      </c>
      <c r="J100" s="43"/>
      <c r="K100" s="39">
        <v>1.4</v>
      </c>
      <c r="L100" s="39">
        <v>1.68</v>
      </c>
      <c r="M100" s="39">
        <v>2.23</v>
      </c>
      <c r="N100" s="39">
        <v>2.57</v>
      </c>
      <c r="O100" s="44">
        <v>5</v>
      </c>
      <c r="P100" s="44">
        <f t="shared" si="635"/>
        <v>347960.39162500005</v>
      </c>
      <c r="Q100" s="44">
        <v>5</v>
      </c>
      <c r="R100" s="44">
        <f t="shared" si="636"/>
        <v>347960.39162500005</v>
      </c>
      <c r="S100" s="44">
        <v>0</v>
      </c>
      <c r="T100" s="44">
        <f t="shared" si="637"/>
        <v>0</v>
      </c>
      <c r="U100" s="44"/>
      <c r="V100" s="44">
        <f t="shared" si="638"/>
        <v>0</v>
      </c>
      <c r="W100" s="44">
        <v>2</v>
      </c>
      <c r="X100" s="44">
        <f t="shared" si="639"/>
        <v>140125.58290499999</v>
      </c>
      <c r="Y100" s="44">
        <v>0</v>
      </c>
      <c r="Z100" s="44">
        <f t="shared" si="640"/>
        <v>0</v>
      </c>
      <c r="AA100" s="44">
        <v>0</v>
      </c>
      <c r="AB100" s="44">
        <f t="shared" si="641"/>
        <v>0</v>
      </c>
      <c r="AC100" s="44">
        <v>0</v>
      </c>
      <c r="AD100" s="44">
        <f t="shared" si="642"/>
        <v>0</v>
      </c>
      <c r="AE100" s="44">
        <v>0</v>
      </c>
      <c r="AF100" s="44">
        <f t="shared" si="643"/>
        <v>0</v>
      </c>
      <c r="AG100" s="44">
        <v>3</v>
      </c>
      <c r="AH100" s="44">
        <f t="shared" si="644"/>
        <v>208776.23497500003</v>
      </c>
      <c r="AI100" s="44"/>
      <c r="AJ100" s="44">
        <f t="shared" si="645"/>
        <v>0</v>
      </c>
      <c r="AK100" s="44"/>
      <c r="AL100" s="44">
        <f t="shared" si="646"/>
        <v>0</v>
      </c>
      <c r="AM100" s="47">
        <v>0</v>
      </c>
      <c r="AN100" s="44">
        <f t="shared" si="647"/>
        <v>0</v>
      </c>
      <c r="AO100" s="48">
        <v>0</v>
      </c>
      <c r="AP100" s="44">
        <f t="shared" si="648"/>
        <v>0</v>
      </c>
      <c r="AQ100" s="44">
        <v>0</v>
      </c>
      <c r="AR100" s="44">
        <f t="shared" si="649"/>
        <v>0</v>
      </c>
      <c r="AS100" s="44">
        <v>2</v>
      </c>
      <c r="AT100" s="44">
        <f t="shared" si="650"/>
        <v>160880.615112</v>
      </c>
      <c r="AU100" s="44"/>
      <c r="AV100" s="44">
        <f t="shared" si="651"/>
        <v>0</v>
      </c>
      <c r="AW100" s="44"/>
      <c r="AX100" s="44">
        <f t="shared" si="652"/>
        <v>0</v>
      </c>
      <c r="AY100" s="44"/>
      <c r="AZ100" s="44">
        <f t="shared" si="653"/>
        <v>0</v>
      </c>
      <c r="BA100" s="44"/>
      <c r="BB100" s="44">
        <f t="shared" si="654"/>
        <v>0</v>
      </c>
      <c r="BC100" s="44">
        <v>0</v>
      </c>
      <c r="BD100" s="44">
        <f t="shared" si="655"/>
        <v>0</v>
      </c>
      <c r="BE100" s="44">
        <v>0</v>
      </c>
      <c r="BF100" s="44">
        <f t="shared" si="656"/>
        <v>0</v>
      </c>
      <c r="BG100" s="44">
        <v>0</v>
      </c>
      <c r="BH100" s="44">
        <f t="shared" si="657"/>
        <v>0</v>
      </c>
      <c r="BI100" s="44">
        <v>0</v>
      </c>
      <c r="BJ100" s="44">
        <f t="shared" si="658"/>
        <v>0</v>
      </c>
      <c r="BK100" s="44">
        <v>3</v>
      </c>
      <c r="BL100" s="44">
        <f t="shared" si="659"/>
        <v>210188.3743575</v>
      </c>
      <c r="BM100" s="44">
        <v>1</v>
      </c>
      <c r="BN100" s="44">
        <f t="shared" si="660"/>
        <v>67033.589630000002</v>
      </c>
      <c r="BO100" s="54">
        <v>0</v>
      </c>
      <c r="BP100" s="44">
        <f t="shared" si="661"/>
        <v>0</v>
      </c>
      <c r="BQ100" s="44">
        <v>0</v>
      </c>
      <c r="BR100" s="44">
        <f t="shared" si="662"/>
        <v>0</v>
      </c>
      <c r="BS100" s="44">
        <v>0</v>
      </c>
      <c r="BT100" s="44">
        <f t="shared" si="663"/>
        <v>0</v>
      </c>
      <c r="BU100" s="44">
        <v>0</v>
      </c>
      <c r="BV100" s="44">
        <f t="shared" si="664"/>
        <v>0</v>
      </c>
      <c r="BW100" s="44">
        <v>0</v>
      </c>
      <c r="BX100" s="44">
        <f t="shared" si="665"/>
        <v>0</v>
      </c>
      <c r="BY100" s="44"/>
      <c r="BZ100" s="44">
        <f t="shared" si="666"/>
        <v>0</v>
      </c>
      <c r="CA100" s="44">
        <v>0</v>
      </c>
      <c r="CB100" s="44">
        <f t="shared" si="667"/>
        <v>0</v>
      </c>
      <c r="CC100" s="44">
        <v>0</v>
      </c>
      <c r="CD100" s="44">
        <f t="shared" si="668"/>
        <v>0</v>
      </c>
      <c r="CE100" s="44"/>
      <c r="CF100" s="44">
        <f t="shared" si="669"/>
        <v>0</v>
      </c>
      <c r="CG100" s="44"/>
      <c r="CH100" s="44">
        <f t="shared" si="670"/>
        <v>0</v>
      </c>
      <c r="CI100" s="44"/>
      <c r="CJ100" s="44">
        <f t="shared" si="671"/>
        <v>0</v>
      </c>
      <c r="CK100" s="44"/>
      <c r="CL100" s="44">
        <f t="shared" si="672"/>
        <v>0</v>
      </c>
      <c r="CM100" s="44"/>
      <c r="CN100" s="44">
        <f t="shared" si="673"/>
        <v>0</v>
      </c>
      <c r="CO100" s="44"/>
      <c r="CP100" s="44">
        <f t="shared" si="674"/>
        <v>0</v>
      </c>
      <c r="CQ100" s="49"/>
      <c r="CR100" s="44">
        <f t="shared" si="675"/>
        <v>0</v>
      </c>
      <c r="CS100" s="44"/>
      <c r="CT100" s="44">
        <f t="shared" si="676"/>
        <v>0</v>
      </c>
      <c r="CU100" s="44"/>
      <c r="CV100" s="44">
        <f t="shared" si="677"/>
        <v>0</v>
      </c>
      <c r="CW100" s="44"/>
      <c r="CX100" s="44">
        <f t="shared" si="678"/>
        <v>0</v>
      </c>
      <c r="CY100" s="44"/>
      <c r="CZ100" s="44">
        <f t="shared" si="679"/>
        <v>0</v>
      </c>
      <c r="DA100" s="44"/>
      <c r="DB100" s="44">
        <f t="shared" si="680"/>
        <v>0</v>
      </c>
      <c r="DC100" s="44"/>
      <c r="DD100" s="44">
        <f t="shared" si="681"/>
        <v>0</v>
      </c>
      <c r="DE100" s="44"/>
      <c r="DF100" s="44">
        <f t="shared" si="682"/>
        <v>0</v>
      </c>
      <c r="DG100" s="44"/>
      <c r="DH100" s="44">
        <f t="shared" si="683"/>
        <v>0</v>
      </c>
      <c r="DI100" s="44"/>
      <c r="DJ100" s="44">
        <f t="shared" si="684"/>
        <v>0</v>
      </c>
      <c r="DK100" s="44"/>
      <c r="DL100" s="44">
        <f t="shared" si="685"/>
        <v>0</v>
      </c>
      <c r="DM100" s="44"/>
      <c r="DN100" s="44">
        <f t="shared" si="294"/>
        <v>0</v>
      </c>
      <c r="DO100" s="44"/>
      <c r="DP100" s="44">
        <f t="shared" si="570"/>
        <v>0</v>
      </c>
      <c r="DQ100" s="44">
        <f t="shared" si="686"/>
        <v>21</v>
      </c>
      <c r="DR100" s="44">
        <f t="shared" si="686"/>
        <v>1482925.1802295002</v>
      </c>
    </row>
    <row r="101" spans="1:122" ht="15.75" customHeight="1" x14ac:dyDescent="0.25">
      <c r="A101" s="100">
        <v>15</v>
      </c>
      <c r="B101" s="114"/>
      <c r="C101" s="102" t="s">
        <v>232</v>
      </c>
      <c r="D101" s="109">
        <f t="shared" si="572"/>
        <v>19063</v>
      </c>
      <c r="E101" s="110">
        <v>18530</v>
      </c>
      <c r="F101" s="110">
        <v>18715</v>
      </c>
      <c r="G101" s="115">
        <v>1.1200000000000001</v>
      </c>
      <c r="H101" s="111">
        <v>1</v>
      </c>
      <c r="I101" s="111">
        <v>1</v>
      </c>
      <c r="J101" s="112"/>
      <c r="K101" s="109">
        <v>1.4</v>
      </c>
      <c r="L101" s="109">
        <v>1.68</v>
      </c>
      <c r="M101" s="109">
        <v>2.23</v>
      </c>
      <c r="N101" s="109">
        <v>2.57</v>
      </c>
      <c r="O101" s="108">
        <f t="shared" ref="O101:BZ101" si="687">SUM(O102:O117)</f>
        <v>1305</v>
      </c>
      <c r="P101" s="108">
        <f t="shared" si="687"/>
        <v>59190291.888291664</v>
      </c>
      <c r="Q101" s="108">
        <f t="shared" si="687"/>
        <v>3473</v>
      </c>
      <c r="R101" s="108">
        <f t="shared" si="687"/>
        <v>184650133.3831</v>
      </c>
      <c r="S101" s="108">
        <v>0</v>
      </c>
      <c r="T101" s="108">
        <f t="shared" ref="T101:AF101" si="688">SUM(T102:T117)</f>
        <v>0</v>
      </c>
      <c r="U101" s="108">
        <f t="shared" si="688"/>
        <v>0</v>
      </c>
      <c r="V101" s="108">
        <f t="shared" si="688"/>
        <v>0</v>
      </c>
      <c r="W101" s="108">
        <f t="shared" si="688"/>
        <v>0</v>
      </c>
      <c r="X101" s="108">
        <f t="shared" si="688"/>
        <v>0</v>
      </c>
      <c r="Y101" s="108">
        <f t="shared" si="688"/>
        <v>511</v>
      </c>
      <c r="Z101" s="108">
        <f t="shared" si="688"/>
        <v>17873432.176599998</v>
      </c>
      <c r="AA101" s="108">
        <f t="shared" si="688"/>
        <v>54</v>
      </c>
      <c r="AB101" s="108">
        <f t="shared" si="688"/>
        <v>1439449.8488999996</v>
      </c>
      <c r="AC101" s="108">
        <f t="shared" si="688"/>
        <v>0</v>
      </c>
      <c r="AD101" s="108">
        <f t="shared" si="688"/>
        <v>0</v>
      </c>
      <c r="AE101" s="108">
        <f t="shared" si="688"/>
        <v>0</v>
      </c>
      <c r="AF101" s="108">
        <f t="shared" si="688"/>
        <v>0</v>
      </c>
      <c r="AG101" s="108">
        <f t="shared" si="687"/>
        <v>713</v>
      </c>
      <c r="AH101" s="108">
        <f t="shared" si="687"/>
        <v>24232139.716399997</v>
      </c>
      <c r="AI101" s="108">
        <f t="shared" si="687"/>
        <v>29</v>
      </c>
      <c r="AJ101" s="108">
        <f t="shared" si="687"/>
        <v>683452.7359333334</v>
      </c>
      <c r="AK101" s="108">
        <f t="shared" si="687"/>
        <v>0</v>
      </c>
      <c r="AL101" s="108">
        <f t="shared" si="687"/>
        <v>0</v>
      </c>
      <c r="AM101" s="108">
        <f t="shared" si="687"/>
        <v>0</v>
      </c>
      <c r="AN101" s="108">
        <f t="shared" si="687"/>
        <v>0</v>
      </c>
      <c r="AO101" s="108">
        <f t="shared" si="687"/>
        <v>1245</v>
      </c>
      <c r="AP101" s="108">
        <f t="shared" si="687"/>
        <v>57930088.758085608</v>
      </c>
      <c r="AQ101" s="108">
        <f t="shared" si="687"/>
        <v>268</v>
      </c>
      <c r="AR101" s="108">
        <f t="shared" si="687"/>
        <v>6731506.8524899986</v>
      </c>
      <c r="AS101" s="108">
        <f t="shared" si="687"/>
        <v>1350</v>
      </c>
      <c r="AT101" s="108">
        <f t="shared" si="687"/>
        <v>95410281.701358408</v>
      </c>
      <c r="AU101" s="108">
        <f t="shared" si="687"/>
        <v>0</v>
      </c>
      <c r="AV101" s="108">
        <f t="shared" si="687"/>
        <v>0</v>
      </c>
      <c r="AW101" s="108">
        <f t="shared" si="687"/>
        <v>0</v>
      </c>
      <c r="AX101" s="108">
        <f t="shared" si="687"/>
        <v>0</v>
      </c>
      <c r="AY101" s="108">
        <f t="shared" si="687"/>
        <v>0</v>
      </c>
      <c r="AZ101" s="108">
        <f t="shared" si="687"/>
        <v>0</v>
      </c>
      <c r="BA101" s="108">
        <f t="shared" si="687"/>
        <v>238</v>
      </c>
      <c r="BB101" s="108">
        <f t="shared" si="687"/>
        <v>8294922.8537839996</v>
      </c>
      <c r="BC101" s="108">
        <f t="shared" si="687"/>
        <v>0</v>
      </c>
      <c r="BD101" s="108">
        <f t="shared" si="687"/>
        <v>0</v>
      </c>
      <c r="BE101" s="108">
        <f t="shared" si="687"/>
        <v>0</v>
      </c>
      <c r="BF101" s="108">
        <f t="shared" si="687"/>
        <v>0</v>
      </c>
      <c r="BG101" s="108">
        <v>0</v>
      </c>
      <c r="BH101" s="108">
        <f t="shared" ref="BH101:BI101" si="689">SUM(BH102:BH117)</f>
        <v>0</v>
      </c>
      <c r="BI101" s="108">
        <f t="shared" si="689"/>
        <v>0</v>
      </c>
      <c r="BJ101" s="108">
        <f t="shared" si="687"/>
        <v>0</v>
      </c>
      <c r="BK101" s="108">
        <f t="shared" si="687"/>
        <v>196</v>
      </c>
      <c r="BL101" s="108">
        <f t="shared" si="687"/>
        <v>6358518.8541874997</v>
      </c>
      <c r="BM101" s="108">
        <f t="shared" si="687"/>
        <v>108</v>
      </c>
      <c r="BN101" s="108">
        <f t="shared" si="687"/>
        <v>4092010.2906666663</v>
      </c>
      <c r="BO101" s="108">
        <f t="shared" si="687"/>
        <v>9</v>
      </c>
      <c r="BP101" s="108">
        <f t="shared" si="687"/>
        <v>651798.07056000002</v>
      </c>
      <c r="BQ101" s="108">
        <f t="shared" si="687"/>
        <v>242</v>
      </c>
      <c r="BR101" s="108">
        <f t="shared" si="687"/>
        <v>6566858.5927279992</v>
      </c>
      <c r="BS101" s="108">
        <f t="shared" si="687"/>
        <v>997</v>
      </c>
      <c r="BT101" s="108">
        <f t="shared" si="687"/>
        <v>17711539.648833334</v>
      </c>
      <c r="BU101" s="108">
        <f t="shared" si="687"/>
        <v>55</v>
      </c>
      <c r="BV101" s="108">
        <f t="shared" si="687"/>
        <v>1042181.7054133334</v>
      </c>
      <c r="BW101" s="108">
        <f t="shared" si="687"/>
        <v>0</v>
      </c>
      <c r="BX101" s="108">
        <f t="shared" si="687"/>
        <v>0</v>
      </c>
      <c r="BY101" s="108">
        <f t="shared" si="687"/>
        <v>0</v>
      </c>
      <c r="BZ101" s="108">
        <f t="shared" si="687"/>
        <v>0</v>
      </c>
      <c r="CA101" s="108">
        <f t="shared" ref="CA101:DR101" si="690">SUM(CA102:CA117)</f>
        <v>0</v>
      </c>
      <c r="CB101" s="108">
        <f t="shared" si="690"/>
        <v>0</v>
      </c>
      <c r="CC101" s="108">
        <f t="shared" si="690"/>
        <v>355</v>
      </c>
      <c r="CD101" s="108">
        <f t="shared" si="690"/>
        <v>15230412.988336001</v>
      </c>
      <c r="CE101" s="108">
        <f t="shared" si="690"/>
        <v>0</v>
      </c>
      <c r="CF101" s="108">
        <f t="shared" si="690"/>
        <v>0</v>
      </c>
      <c r="CG101" s="108">
        <f t="shared" si="690"/>
        <v>167</v>
      </c>
      <c r="CH101" s="108">
        <f t="shared" si="690"/>
        <v>2753090.0572933331</v>
      </c>
      <c r="CI101" s="108">
        <f t="shared" si="690"/>
        <v>911</v>
      </c>
      <c r="CJ101" s="108">
        <f t="shared" si="690"/>
        <v>15289432.673666665</v>
      </c>
      <c r="CK101" s="108">
        <f t="shared" si="690"/>
        <v>275</v>
      </c>
      <c r="CL101" s="108">
        <f t="shared" si="690"/>
        <v>6499463.4814899992</v>
      </c>
      <c r="CM101" s="108">
        <f t="shared" si="690"/>
        <v>657</v>
      </c>
      <c r="CN101" s="108">
        <f t="shared" si="690"/>
        <v>24342421.382012997</v>
      </c>
      <c r="CO101" s="108">
        <f t="shared" si="690"/>
        <v>389</v>
      </c>
      <c r="CP101" s="108">
        <f t="shared" si="690"/>
        <v>20232348.958856996</v>
      </c>
      <c r="CQ101" s="113">
        <f t="shared" si="690"/>
        <v>181</v>
      </c>
      <c r="CR101" s="108">
        <f t="shared" si="690"/>
        <v>8988006.888233332</v>
      </c>
      <c r="CS101" s="108">
        <f t="shared" si="690"/>
        <v>88</v>
      </c>
      <c r="CT101" s="108">
        <f t="shared" si="690"/>
        <v>3520698.8346936</v>
      </c>
      <c r="CU101" s="108">
        <f t="shared" si="690"/>
        <v>537</v>
      </c>
      <c r="CV101" s="108">
        <f t="shared" si="690"/>
        <v>14553048.844697999</v>
      </c>
      <c r="CW101" s="108">
        <f t="shared" si="690"/>
        <v>304</v>
      </c>
      <c r="CX101" s="108">
        <f t="shared" si="690"/>
        <v>10640116.320409799</v>
      </c>
      <c r="CY101" s="108">
        <f t="shared" si="690"/>
        <v>161</v>
      </c>
      <c r="CZ101" s="108">
        <f t="shared" si="690"/>
        <v>7845865.7804799983</v>
      </c>
      <c r="DA101" s="108">
        <f t="shared" si="690"/>
        <v>539</v>
      </c>
      <c r="DB101" s="108">
        <f t="shared" si="690"/>
        <v>22475096.657634601</v>
      </c>
      <c r="DC101" s="108">
        <f t="shared" si="690"/>
        <v>534</v>
      </c>
      <c r="DD101" s="108">
        <f t="shared" si="690"/>
        <v>22818331.230893329</v>
      </c>
      <c r="DE101" s="108">
        <f t="shared" si="690"/>
        <v>120</v>
      </c>
      <c r="DF101" s="108">
        <f t="shared" si="690"/>
        <v>5845144.5776733328</v>
      </c>
      <c r="DG101" s="108">
        <f t="shared" si="690"/>
        <v>19</v>
      </c>
      <c r="DH101" s="108">
        <f t="shared" si="690"/>
        <v>619314.44063999993</v>
      </c>
      <c r="DI101" s="108">
        <f t="shared" si="690"/>
        <v>360</v>
      </c>
      <c r="DJ101" s="108">
        <f t="shared" si="690"/>
        <v>14458709.785799999</v>
      </c>
      <c r="DK101" s="108">
        <f t="shared" si="690"/>
        <v>72</v>
      </c>
      <c r="DL101" s="108">
        <f t="shared" si="690"/>
        <v>3779422.1477399999</v>
      </c>
      <c r="DM101" s="108">
        <f t="shared" si="690"/>
        <v>153</v>
      </c>
      <c r="DN101" s="108">
        <f t="shared" si="690"/>
        <v>9067188.9177170824</v>
      </c>
      <c r="DO101" s="108">
        <f t="shared" si="690"/>
        <v>0</v>
      </c>
      <c r="DP101" s="108">
        <f t="shared" si="690"/>
        <v>0</v>
      </c>
      <c r="DQ101" s="108">
        <f t="shared" si="690"/>
        <v>16615</v>
      </c>
      <c r="DR101" s="108">
        <f t="shared" si="690"/>
        <v>701816721.04560077</v>
      </c>
    </row>
    <row r="102" spans="1:122" ht="15.75" customHeight="1" x14ac:dyDescent="0.25">
      <c r="A102" s="51"/>
      <c r="B102" s="52">
        <v>77</v>
      </c>
      <c r="C102" s="38" t="s">
        <v>233</v>
      </c>
      <c r="D102" s="39">
        <f t="shared" si="572"/>
        <v>19063</v>
      </c>
      <c r="E102" s="40">
        <v>18530</v>
      </c>
      <c r="F102" s="40">
        <v>18715</v>
      </c>
      <c r="G102" s="53">
        <v>0.98</v>
      </c>
      <c r="H102" s="42">
        <v>1</v>
      </c>
      <c r="I102" s="42">
        <v>1</v>
      </c>
      <c r="J102" s="43"/>
      <c r="K102" s="39">
        <v>1.4</v>
      </c>
      <c r="L102" s="39">
        <v>1.68</v>
      </c>
      <c r="M102" s="39">
        <v>2.23</v>
      </c>
      <c r="N102" s="39">
        <v>2.57</v>
      </c>
      <c r="O102" s="44">
        <v>7</v>
      </c>
      <c r="P102" s="44">
        <f t="shared" ref="P102:P108" si="691">(O102/12*5*$D102*$G102*$H102*$K102*P$8)+(O102/12*4*$E102*$G102*$I102*$K102*P$9)+(O102/12*3*$F102*$G102*$I102*$K102*P$9)</f>
        <v>191727.57321666667</v>
      </c>
      <c r="Q102" s="44">
        <v>21</v>
      </c>
      <c r="R102" s="44">
        <f t="shared" ref="R102:R108" si="692">(Q102/12*5*$D102*$G102*$H102*$K102*R$8)+(Q102/12*4*$E102*$G102*$I102*$K102*R$9)+(Q102/12*3*$F102*$G102*$I102*$K102*R$9)</f>
        <v>575182.71964999998</v>
      </c>
      <c r="S102" s="44">
        <v>0</v>
      </c>
      <c r="T102" s="44">
        <f t="shared" ref="T102:T108" si="693">(S102/12*5*$D102*$G102*$H102*$K102*T$8)+(S102/12*4*$E102*$G102*$I102*$K102*T$9)+(S102/12*3*$F102*$G102*$I102*$K102*T$9)</f>
        <v>0</v>
      </c>
      <c r="U102" s="44"/>
      <c r="V102" s="44">
        <f t="shared" ref="V102:V108" si="694">(U102/12*5*$D102*$G102*$H102*$K102*V$8)+(U102/12*4*$E102*$G102*$I102*$K102*V$9)+(U102/12*3*$F102*$G102*$I102*$K102*V$9)</f>
        <v>0</v>
      </c>
      <c r="W102" s="44">
        <v>0</v>
      </c>
      <c r="X102" s="44">
        <f t="shared" ref="X102:X108" si="695">(W102/12*5*$D102*$G102*$H102*$K102*X$8)+(W102/12*4*$E102*$G102*$I102*$K102*X$9)+(W102/12*3*$F102*$G102*$I102*$K102*X$9)</f>
        <v>0</v>
      </c>
      <c r="Y102" s="44">
        <v>0</v>
      </c>
      <c r="Z102" s="44">
        <f t="shared" ref="Z102:Z108" si="696">(Y102/12*5*$D102*$G102*$H102*$K102*Z$8)+(Y102/12*4*$E102*$G102*$I102*$K102*Z$9)+(Y102/12*3*$F102*$G102*$I102*$K102*Z$9)</f>
        <v>0</v>
      </c>
      <c r="AA102" s="44">
        <v>0</v>
      </c>
      <c r="AB102" s="44">
        <f t="shared" ref="AB102:AB108" si="697">(AA102/12*5*$D102*$G102*$H102*$K102*AB$8)+(AA102/12*4*$E102*$G102*$I102*$K102*AB$9)+(AA102/12*3*$F102*$G102*$I102*$K102*AB$9)</f>
        <v>0</v>
      </c>
      <c r="AC102" s="44">
        <v>0</v>
      </c>
      <c r="AD102" s="44">
        <f t="shared" ref="AD102:AD108" si="698">(AC102/12*5*$D102*$G102*$H102*$K102*AD$8)+(AC102/12*4*$E102*$G102*$I102*$K102*AD$9)+(AC102/12*3*$F102*$G102*$I102*$K102*AD$9)</f>
        <v>0</v>
      </c>
      <c r="AE102" s="44">
        <v>0</v>
      </c>
      <c r="AF102" s="44">
        <f t="shared" ref="AF102:AF108" si="699">(AE102/12*5*$D102*$G102*$H102*$K102*AF$8)+(AE102/12*4*$E102*$G102*$I102*$K102*AF$9)+(AE102/12*3*$F102*$G102*$I102*$K102*AF$9)</f>
        <v>0</v>
      </c>
      <c r="AG102" s="44">
        <v>0</v>
      </c>
      <c r="AH102" s="44">
        <f t="shared" ref="AH102:AH108" si="700">(AG102/12*5*$D102*$G102*$H102*$K102*AH$8)+(AG102/12*4*$E102*$G102*$I102*$K102*AH$9)+(AG102/12*3*$F102*$G102*$I102*$K102*AH$9)</f>
        <v>0</v>
      </c>
      <c r="AI102" s="44"/>
      <c r="AJ102" s="44">
        <f t="shared" ref="AJ102:AJ108" si="701">(AI102/12*5*$D102*$G102*$H102*$K102*AJ$8)+(AI102/12*4*$E102*$G102*$I102*$K102*AJ$9)+(AI102/12*3*$F102*$G102*$I102*$K102*AJ$9)</f>
        <v>0</v>
      </c>
      <c r="AK102" s="44"/>
      <c r="AL102" s="44">
        <f t="shared" ref="AL102:AL108" si="702">(AK102/12*5*$D102*$G102*$H102*$K102*AL$8)+(AK102/12*4*$E102*$G102*$I102*$K102*AL$9)+(AK102/12*3*$F102*$G102*$I102*$K102*AL$9)</f>
        <v>0</v>
      </c>
      <c r="AM102" s="47">
        <v>0</v>
      </c>
      <c r="AN102" s="44">
        <f t="shared" ref="AN102:AN108" si="703">(AM102/12*5*$D102*$G102*$H102*$K102*AN$8)+(AM102/12*4*$E102*$G102*$I102*$K102*AN$9)+(AM102/12*3*$F102*$G102*$I102*$K102*AN$9)</f>
        <v>0</v>
      </c>
      <c r="AO102" s="48">
        <v>14</v>
      </c>
      <c r="AP102" s="44">
        <f t="shared" ref="AP102:AP108" si="704">(AO102/12*5*$D102*$G102*$H102*$L102*AP$8)+(AO102/12*4*$E102*$G102*$I102*$L102*AP$9)+(AO102/12*3*$F102*$G102*$I102*$L102*AP$9)</f>
        <v>443229.32516800007</v>
      </c>
      <c r="AQ102" s="44"/>
      <c r="AR102" s="44">
        <f t="shared" ref="AR102:AR108" si="705">(AQ102/12*5*$D102*$G102*$H102*$L102*AR$8)+(AQ102/12*4*$E102*$G102*$I102*$L102*AR$9)+(AQ102/12*3*$F102*$G102*$I102*$L102*AR$9)</f>
        <v>0</v>
      </c>
      <c r="AS102" s="44">
        <v>19</v>
      </c>
      <c r="AT102" s="44">
        <f t="shared" ref="AT102:AT108" si="706">(AS102/12*5*$D102*$G102*$H102*$L102*AT$8)+(AS102/12*4*$E102*$G102*$I102*$L102*AT$9)+(AS102/12*3*$F102*$G102*$I102*$L102*AT$10)</f>
        <v>601525.51272799994</v>
      </c>
      <c r="AU102" s="44">
        <v>0</v>
      </c>
      <c r="AV102" s="44">
        <f t="shared" ref="AV102:AV108" si="707">(AU102/12*5*$D102*$G102*$H102*$L102*AV$8)+(AU102/12*4*$E102*$G102*$I102*$L102*AV$9)+(AU102/12*3*$F102*$G102*$I102*$L102*AV$9)</f>
        <v>0</v>
      </c>
      <c r="AW102" s="44"/>
      <c r="AX102" s="44">
        <f t="shared" ref="AX102:AX108" si="708">(AW102/12*5*$D102*$G102*$H102*$K102*AX$8)+(AW102/12*4*$E102*$G102*$I102*$K102*AX$9)+(AW102/12*3*$F102*$G102*$I102*$K102*AX$9)</f>
        <v>0</v>
      </c>
      <c r="AY102" s="44"/>
      <c r="AZ102" s="44">
        <f t="shared" ref="AZ102:AZ108" si="709">(AY102/12*5*$D102*$G102*$H102*$K102*AZ$8)+(AY102/12*4*$E102*$G102*$I102*$K102*AZ$9)+(AY102/12*3*$F102*$G102*$I102*$K102*AZ$9)</f>
        <v>0</v>
      </c>
      <c r="BA102" s="44">
        <v>1</v>
      </c>
      <c r="BB102" s="44">
        <f t="shared" ref="BB102:BB108" si="710">(BA102/12*5*$D102*$G102*$H102*$L102*BB$8)+(BA102/12*4*$E102*$G102*$I102*$L102*BB$9)+(BA102/12*3*$F102*$G102*$I102*$L102*BB$9)</f>
        <v>30794.828119999995</v>
      </c>
      <c r="BC102" s="44">
        <v>0</v>
      </c>
      <c r="BD102" s="44">
        <f t="shared" ref="BD102:BD108" si="711">(BC102/12*5*$D102*$G102*$H102*$K102*BD$8)+(BC102/12*4*$E102*$G102*$I102*$K102*BD$9)+(BC102/12*3*$F102*$G102*$I102*$K102*BD$9)</f>
        <v>0</v>
      </c>
      <c r="BE102" s="44">
        <v>0</v>
      </c>
      <c r="BF102" s="44">
        <f t="shared" ref="BF102:BF108" si="712">(BE102/12*5*$D102*$G102*$H102*$K102*BF$8)+(BE102/12*4*$E102*$G102*$I102*$K102*BF$9)+(BE102/12*3*$F102*$G102*$I102*$K102*BF$9)</f>
        <v>0</v>
      </c>
      <c r="BG102" s="44">
        <v>0</v>
      </c>
      <c r="BH102" s="44">
        <f t="shared" ref="BH102:BH108" si="713">(BG102/12*5*$D102*$G102*$H102*$K102*BH$8)+(BG102/12*4*$E102*$G102*$I102*$K102*BH$9)+(BG102/12*3*$F102*$G102*$I102*$K102*BH$9)</f>
        <v>0</v>
      </c>
      <c r="BI102" s="44">
        <v>0</v>
      </c>
      <c r="BJ102" s="44">
        <f t="shared" ref="BJ102:BJ108" si="714">(BI102/12*5*$D102*$G102*$H102*$L102*BJ$8)+(BI102/12*4*$E102*$G102*$I102*$L102*BJ$9)+(BI102/12*3*$F102*$G102*$I102*$L102*BJ$9)</f>
        <v>0</v>
      </c>
      <c r="BK102" s="44">
        <v>3</v>
      </c>
      <c r="BL102" s="44">
        <f t="shared" ref="BL102:BL108" si="715">(BK102/12*5*$D102*$G102*$H102*$K102*BL$8)+(BK102/12*4*$E102*$G102*$I102*$K102*BL$9)+(BK102/12*3*$F102*$G102*$I102*$K102*BL$9)</f>
        <v>82724.741714999996</v>
      </c>
      <c r="BM102" s="44">
        <v>0</v>
      </c>
      <c r="BN102" s="44">
        <f t="shared" ref="BN102:BN108" si="716">(BM102/12*5*$D102*$G102*$H102*$K102*BN$8)+(BM102/12*4*$E102*$G102*$I102*$K102*BN$9)+(BM102/12*3*$F102*$G102*$I102*$K102*BN$10)</f>
        <v>0</v>
      </c>
      <c r="BO102" s="54"/>
      <c r="BP102" s="44">
        <f t="shared" ref="BP102:BP108" si="717">(BO102/12*5*$D102*$G102*$H102*$L102*BP$8)+(BO102/12*4*$E102*$G102*$I102*$L102*BP$9)+(BO102/12*3*$F102*$G102*$I102*$L102*BP$9)</f>
        <v>0</v>
      </c>
      <c r="BQ102" s="44"/>
      <c r="BR102" s="44">
        <f t="shared" ref="BR102:BR108" si="718">(BQ102/12*5*$D102*$G102*$H102*$L102*BR$8)+(BQ102/12*4*$E102*$G102*$I102*$L102*BR$9)+(BQ102/12*3*$F102*$G102*$I102*$L102*BR$9)</f>
        <v>0</v>
      </c>
      <c r="BS102" s="44">
        <v>0</v>
      </c>
      <c r="BT102" s="44">
        <f t="shared" ref="BT102:BT108" si="719">(BS102/12*5*$D102*$G102*$H102*$K102*BT$8)+(BS102/12*4*$E102*$G102*$I102*$K102*BT$9)+(BS102/12*3*$F102*$G102*$I102*$K102*BT$9)</f>
        <v>0</v>
      </c>
      <c r="BU102" s="44">
        <v>0</v>
      </c>
      <c r="BV102" s="44">
        <f t="shared" ref="BV102:BV108" si="720">(BU102/12*5*$D102*$G102*$H102*$K102*BV$8)+(BU102/12*4*$E102*$G102*$I102*$K102*BV$9)+(BU102/12*3*$F102*$G102*$I102*$K102*BV$9)</f>
        <v>0</v>
      </c>
      <c r="BW102" s="44">
        <v>0</v>
      </c>
      <c r="BX102" s="44">
        <f t="shared" ref="BX102:BX108" si="721">(BW102/12*5*$D102*$G102*$H102*$L102*BX$8)+(BW102/12*4*$E102*$G102*$I102*$L102*BX$9)+(BW102/12*3*$F102*$G102*$I102*$L102*BX$9)</f>
        <v>0</v>
      </c>
      <c r="BY102" s="44"/>
      <c r="BZ102" s="44">
        <f t="shared" ref="BZ102:BZ108" si="722">(BY102/12*5*$D102*$G102*$H102*$L102*BZ$8)+(BY102/12*4*$E102*$G102*$I102*$L102*BZ$9)+(BY102/12*3*$F102*$G102*$I102*$L102*BZ$9)</f>
        <v>0</v>
      </c>
      <c r="CA102" s="44">
        <v>0</v>
      </c>
      <c r="CB102" s="44">
        <f t="shared" ref="CB102:CB108" si="723">(CA102/12*5*$D102*$G102*$H102*$K102*CB$8)+(CA102/12*4*$E102*$G102*$I102*$K102*CB$9)+(CA102/12*3*$F102*$G102*$I102*$K102*CB$9)</f>
        <v>0</v>
      </c>
      <c r="CC102" s="44"/>
      <c r="CD102" s="44">
        <f t="shared" ref="CD102:CD108" si="724">(CC102/12*5*$D102*$G102*$H102*$L102*CD$8)+(CC102/12*4*$E102*$G102*$I102*$L102*CD$9)+(CC102/12*3*$F102*$G102*$I102*$L102*CD$9)</f>
        <v>0</v>
      </c>
      <c r="CE102" s="44">
        <v>0</v>
      </c>
      <c r="CF102" s="44">
        <f t="shared" ref="CF102:CF108" si="725">(CE102/12*5*$D102*$G102*$H102*$K102*CF$8)+(CE102/12*4*$E102*$G102*$I102*$K102*CF$9)+(CE102/12*3*$F102*$G102*$I102*$K102*CF$9)</f>
        <v>0</v>
      </c>
      <c r="CG102" s="44"/>
      <c r="CH102" s="44">
        <f t="shared" ref="CH102:CH108" si="726">(CG102/12*5*$D102*$G102*$H102*$K102*CH$8)+(CG102/12*4*$E102*$G102*$I102*$K102*CH$9)+(CG102/12*3*$F102*$G102*$I102*$K102*CH$9)</f>
        <v>0</v>
      </c>
      <c r="CI102" s="44"/>
      <c r="CJ102" s="44">
        <f t="shared" ref="CJ102:CJ108" si="727">(CI102/12*5*$D102*$G102*$H102*$K102*CJ$8)+(CI102/12*4*$E102*$G102*$I102*$K102*CJ$9)+(CI102/12*3*$F102*$G102*$I102*$K102*CJ$9)</f>
        <v>0</v>
      </c>
      <c r="CK102" s="44"/>
      <c r="CL102" s="44">
        <f t="shared" ref="CL102:CL108" si="728">(CK102/12*5*$D102*$G102*$H102*$K102*CL$8)+(CK102/12*4*$E102*$G102*$I102*$K102*CL$9)+(CK102/12*3*$F102*$G102*$I102*$K102*CL$9)</f>
        <v>0</v>
      </c>
      <c r="CM102" s="44">
        <v>2</v>
      </c>
      <c r="CN102" s="44">
        <f t="shared" ref="CN102:CN108" si="729">(CM102/12*5*$D102*$G102*$H102*$L102*CN$8)+(CM102/12*4*$E102*$G102*$I102*$L102*CN$9)+(CM102/12*3*$F102*$G102*$I102*$L102*CN$9)</f>
        <v>62769.231867999988</v>
      </c>
      <c r="CO102" s="44"/>
      <c r="CP102" s="44">
        <f t="shared" ref="CP102:CP108" si="730">(CO102/12*5*$D102*$G102*$H102*$L102*CP$8)+(CO102/12*4*$E102*$G102*$I102*$L102*CP$9)+(CO102/12*3*$F102*$G102*$I102*$L102*CP$9)</f>
        <v>0</v>
      </c>
      <c r="CQ102" s="49"/>
      <c r="CR102" s="44">
        <f t="shared" ref="CR102:CR108" si="731">(CQ102/12*5*$D102*$G102*$H102*$K102*CR$8)+(CQ102/12*4*$E102*$G102*$I102*$K102*CR$9)+(CQ102/12*3*$F102*$G102*$I102*$K102*CR$9)</f>
        <v>0</v>
      </c>
      <c r="CS102" s="44"/>
      <c r="CT102" s="44">
        <f t="shared" ref="CT102:CT108" si="732">(CS102/12*5*$D102*$G102*$H102*$L102*CT$8)+(CS102/12*4*$E102*$G102*$I102*$L102*CT$9)+(CS102/12*3*$F102*$G102*$I102*$L102*CT$9)</f>
        <v>0</v>
      </c>
      <c r="CU102" s="44"/>
      <c r="CV102" s="44">
        <f t="shared" ref="CV102:CV108" si="733">(CU102/12*5*$D102*$G102*$H102*$L102*CV$8)+(CU102/12*4*$E102*$G102*$I102*$L102*CV$9)+(CU102/12*3*$F102*$G102*$I102*$L102*CV$9)</f>
        <v>0</v>
      </c>
      <c r="CW102" s="44"/>
      <c r="CX102" s="44">
        <f t="shared" ref="CX102:CX108" si="734">(CW102/12*5*$D102*$G102*$H102*$L102*CX$8)+(CW102/12*4*$E102*$G102*$I102*$L102*CX$9)+(CW102/12*3*$F102*$G102*$I102*$L102*CX$9)</f>
        <v>0</v>
      </c>
      <c r="CY102" s="44"/>
      <c r="CZ102" s="44">
        <f t="shared" ref="CZ102:CZ108" si="735">(CY102/12*5*$D102*$G102*$H102*$L102*CZ$8)+(CY102/12*4*$E102*$G102*$I102*$L102*CZ$9)+(CY102/12*3*$F102*$G102*$I102*$L102*CZ$9)</f>
        <v>0</v>
      </c>
      <c r="DA102" s="44"/>
      <c r="DB102" s="44">
        <f t="shared" ref="DB102:DB108" si="736">(DA102/12*5*$D102*$G102*$H102*$L102*DB$8)+(DA102/12*4*$E102*$G102*$I102*$L102*DB$9)+(DA102/12*3*$F102*$G102*$I102*$L102*DB$9)</f>
        <v>0</v>
      </c>
      <c r="DC102" s="44"/>
      <c r="DD102" s="44">
        <f t="shared" ref="DD102:DD108" si="737">(DC102/12*5*$D102*$G102*$H102*$K102*DD$8)+(DC102/12*4*$E102*$G102*$I102*$K102*DD$9)+(DC102/12*3*$F102*$G102*$I102*$K102*DD$9)</f>
        <v>0</v>
      </c>
      <c r="DE102" s="44"/>
      <c r="DF102" s="44">
        <f t="shared" ref="DF102:DF108" si="738">(DE102/12*5*$D102*$G102*$H102*$K102*DF$8)+(DE102/12*4*$E102*$G102*$I102*$K102*DF$9)+(DE102/12*3*$F102*$G102*$I102*$K102*DF$9)</f>
        <v>0</v>
      </c>
      <c r="DG102" s="44"/>
      <c r="DH102" s="44">
        <f t="shared" ref="DH102:DH108" si="739">(DG102/12*5*$D102*$G102*$H102*$L102*DH$8)+(DG102/12*4*$E102*$G102*$I102*$L102*DH$9)+(DG102/12*3*$F102*$G102*$I102*$L102*DH$9)</f>
        <v>0</v>
      </c>
      <c r="DI102" s="44"/>
      <c r="DJ102" s="44">
        <f t="shared" ref="DJ102:DJ108" si="740">(DI102/12*5*$D102*$G102*$H102*$L102*DJ$8)+(DI102/12*4*$E102*$G102*$I102*$L102*DJ$9)+(DI102/12*3*$F102*$G102*$I102*$L102*DJ$9)</f>
        <v>0</v>
      </c>
      <c r="DK102" s="44"/>
      <c r="DL102" s="44">
        <f t="shared" ref="DL102:DL108" si="741">(DK102/12*5*$D102*$G102*$H102*$M102*DL$8)+(DK102/12*4*$E102*$G102*$I102*$M102*DL$9)+(DK102/12*3*$F102*$G102*$I102*$M102*DL$9)</f>
        <v>0</v>
      </c>
      <c r="DM102" s="44"/>
      <c r="DN102" s="44">
        <f t="shared" si="294"/>
        <v>0</v>
      </c>
      <c r="DO102" s="44"/>
      <c r="DP102" s="44">
        <f t="shared" si="570"/>
        <v>0</v>
      </c>
      <c r="DQ102" s="44">
        <f t="shared" ref="DQ102:DR117" si="742">SUM(O102,Q102,S102,U102,W102,Y102,AA102,AC102,AE102,AG102,AI102,AK102,AM102,AO102,AQ102,AS102,AU102,AW102,AY102,BA102,BC102,BE102,BG102,BI102,BK102,BM102,BO102,BQ102,BS102,BU102,BW102,BY102,CA102,CC102,CE102,CG102,CI102,CK102,CM102,CO102,CQ102,CS102,CU102,CW102,CY102,DA102,DC102,DE102,DG102,DI102,DK102,DM102,DO102)</f>
        <v>67</v>
      </c>
      <c r="DR102" s="44">
        <f t="shared" si="742"/>
        <v>1987953.9324656669</v>
      </c>
    </row>
    <row r="103" spans="1:122" ht="15.75" customHeight="1" x14ac:dyDescent="0.25">
      <c r="A103" s="51"/>
      <c r="B103" s="52">
        <v>78</v>
      </c>
      <c r="C103" s="38" t="s">
        <v>234</v>
      </c>
      <c r="D103" s="39">
        <f t="shared" si="572"/>
        <v>19063</v>
      </c>
      <c r="E103" s="40">
        <v>18530</v>
      </c>
      <c r="F103" s="40">
        <v>18715</v>
      </c>
      <c r="G103" s="53">
        <v>1.55</v>
      </c>
      <c r="H103" s="42">
        <v>1</v>
      </c>
      <c r="I103" s="42">
        <v>1</v>
      </c>
      <c r="J103" s="43"/>
      <c r="K103" s="39">
        <v>1.4</v>
      </c>
      <c r="L103" s="39">
        <v>1.68</v>
      </c>
      <c r="M103" s="39">
        <v>2.23</v>
      </c>
      <c r="N103" s="39">
        <v>2.57</v>
      </c>
      <c r="O103" s="44">
        <v>0</v>
      </c>
      <c r="P103" s="44">
        <f t="shared" si="691"/>
        <v>0</v>
      </c>
      <c r="Q103" s="44">
        <v>2</v>
      </c>
      <c r="R103" s="44">
        <f t="shared" si="692"/>
        <v>86640.740083333338</v>
      </c>
      <c r="S103" s="44"/>
      <c r="T103" s="44">
        <f t="shared" si="693"/>
        <v>0</v>
      </c>
      <c r="U103" s="44"/>
      <c r="V103" s="44">
        <f t="shared" si="694"/>
        <v>0</v>
      </c>
      <c r="W103" s="44"/>
      <c r="X103" s="44">
        <f t="shared" si="695"/>
        <v>0</v>
      </c>
      <c r="Y103" s="44">
        <v>0</v>
      </c>
      <c r="Z103" s="44">
        <f t="shared" si="696"/>
        <v>0</v>
      </c>
      <c r="AA103" s="44"/>
      <c r="AB103" s="44">
        <f t="shared" si="697"/>
        <v>0</v>
      </c>
      <c r="AC103" s="44"/>
      <c r="AD103" s="44">
        <f t="shared" si="698"/>
        <v>0</v>
      </c>
      <c r="AE103" s="44">
        <v>0</v>
      </c>
      <c r="AF103" s="44">
        <f t="shared" si="699"/>
        <v>0</v>
      </c>
      <c r="AG103" s="44">
        <v>32</v>
      </c>
      <c r="AH103" s="44">
        <f t="shared" si="700"/>
        <v>1386251.8413333334</v>
      </c>
      <c r="AI103" s="44"/>
      <c r="AJ103" s="44">
        <f t="shared" si="701"/>
        <v>0</v>
      </c>
      <c r="AK103" s="44"/>
      <c r="AL103" s="44">
        <f t="shared" si="702"/>
        <v>0</v>
      </c>
      <c r="AM103" s="47">
        <v>0</v>
      </c>
      <c r="AN103" s="44">
        <f t="shared" si="703"/>
        <v>0</v>
      </c>
      <c r="AO103" s="48">
        <v>26</v>
      </c>
      <c r="AP103" s="44">
        <f t="shared" si="704"/>
        <v>1301905.3793199998</v>
      </c>
      <c r="AQ103" s="44"/>
      <c r="AR103" s="44">
        <f t="shared" si="705"/>
        <v>0</v>
      </c>
      <c r="AS103" s="44"/>
      <c r="AT103" s="44">
        <f t="shared" si="706"/>
        <v>0</v>
      </c>
      <c r="AU103" s="44"/>
      <c r="AV103" s="44">
        <f t="shared" si="707"/>
        <v>0</v>
      </c>
      <c r="AW103" s="44"/>
      <c r="AX103" s="44">
        <f t="shared" si="708"/>
        <v>0</v>
      </c>
      <c r="AY103" s="44"/>
      <c r="AZ103" s="44">
        <f t="shared" si="709"/>
        <v>0</v>
      </c>
      <c r="BA103" s="44"/>
      <c r="BB103" s="44">
        <f t="shared" si="710"/>
        <v>0</v>
      </c>
      <c r="BC103" s="44"/>
      <c r="BD103" s="44">
        <f t="shared" si="711"/>
        <v>0</v>
      </c>
      <c r="BE103" s="44"/>
      <c r="BF103" s="44">
        <f t="shared" si="712"/>
        <v>0</v>
      </c>
      <c r="BG103" s="44"/>
      <c r="BH103" s="44">
        <f t="shared" si="713"/>
        <v>0</v>
      </c>
      <c r="BI103" s="44"/>
      <c r="BJ103" s="44">
        <f t="shared" si="714"/>
        <v>0</v>
      </c>
      <c r="BK103" s="44">
        <v>3</v>
      </c>
      <c r="BL103" s="44">
        <f t="shared" si="715"/>
        <v>130840.15271249998</v>
      </c>
      <c r="BM103" s="44"/>
      <c r="BN103" s="44">
        <f t="shared" si="716"/>
        <v>0</v>
      </c>
      <c r="BO103" s="54"/>
      <c r="BP103" s="44">
        <f t="shared" si="717"/>
        <v>0</v>
      </c>
      <c r="BQ103" s="44"/>
      <c r="BR103" s="44">
        <f t="shared" si="718"/>
        <v>0</v>
      </c>
      <c r="BS103" s="44"/>
      <c r="BT103" s="44">
        <f t="shared" si="719"/>
        <v>0</v>
      </c>
      <c r="BU103" s="44"/>
      <c r="BV103" s="44">
        <f t="shared" si="720"/>
        <v>0</v>
      </c>
      <c r="BW103" s="44"/>
      <c r="BX103" s="44">
        <f t="shared" si="721"/>
        <v>0</v>
      </c>
      <c r="BY103" s="44"/>
      <c r="BZ103" s="44">
        <f t="shared" si="722"/>
        <v>0</v>
      </c>
      <c r="CA103" s="44"/>
      <c r="CB103" s="44">
        <f t="shared" si="723"/>
        <v>0</v>
      </c>
      <c r="CC103" s="44"/>
      <c r="CD103" s="44">
        <f t="shared" si="724"/>
        <v>0</v>
      </c>
      <c r="CE103" s="44"/>
      <c r="CF103" s="44">
        <f t="shared" si="725"/>
        <v>0</v>
      </c>
      <c r="CG103" s="44"/>
      <c r="CH103" s="44">
        <f t="shared" si="726"/>
        <v>0</v>
      </c>
      <c r="CI103" s="44"/>
      <c r="CJ103" s="44">
        <f t="shared" si="727"/>
        <v>0</v>
      </c>
      <c r="CK103" s="44"/>
      <c r="CL103" s="44">
        <f t="shared" si="728"/>
        <v>0</v>
      </c>
      <c r="CM103" s="44"/>
      <c r="CN103" s="44">
        <f t="shared" si="729"/>
        <v>0</v>
      </c>
      <c r="CO103" s="44"/>
      <c r="CP103" s="44">
        <f t="shared" si="730"/>
        <v>0</v>
      </c>
      <c r="CQ103" s="49"/>
      <c r="CR103" s="44">
        <f t="shared" si="731"/>
        <v>0</v>
      </c>
      <c r="CS103" s="44"/>
      <c r="CT103" s="44">
        <f t="shared" si="732"/>
        <v>0</v>
      </c>
      <c r="CU103" s="44"/>
      <c r="CV103" s="44">
        <f t="shared" si="733"/>
        <v>0</v>
      </c>
      <c r="CW103" s="44"/>
      <c r="CX103" s="44">
        <f t="shared" si="734"/>
        <v>0</v>
      </c>
      <c r="CY103" s="44">
        <v>1</v>
      </c>
      <c r="CZ103" s="44">
        <f t="shared" si="735"/>
        <v>55775.028259999985</v>
      </c>
      <c r="DA103" s="44"/>
      <c r="DB103" s="44">
        <f t="shared" si="736"/>
        <v>0</v>
      </c>
      <c r="DC103" s="44"/>
      <c r="DD103" s="44">
        <f t="shared" si="737"/>
        <v>0</v>
      </c>
      <c r="DE103" s="44"/>
      <c r="DF103" s="44">
        <f t="shared" si="738"/>
        <v>0</v>
      </c>
      <c r="DG103" s="44"/>
      <c r="DH103" s="44">
        <f t="shared" si="739"/>
        <v>0</v>
      </c>
      <c r="DI103" s="44"/>
      <c r="DJ103" s="44">
        <f t="shared" si="740"/>
        <v>0</v>
      </c>
      <c r="DK103" s="44"/>
      <c r="DL103" s="44">
        <f t="shared" si="741"/>
        <v>0</v>
      </c>
      <c r="DM103" s="44"/>
      <c r="DN103" s="44">
        <f t="shared" si="294"/>
        <v>0</v>
      </c>
      <c r="DO103" s="44"/>
      <c r="DP103" s="44">
        <f t="shared" si="570"/>
        <v>0</v>
      </c>
      <c r="DQ103" s="44">
        <f t="shared" si="742"/>
        <v>64</v>
      </c>
      <c r="DR103" s="44">
        <f t="shared" si="742"/>
        <v>2961413.141709167</v>
      </c>
    </row>
    <row r="104" spans="1:122" ht="15.75" customHeight="1" x14ac:dyDescent="0.25">
      <c r="A104" s="51"/>
      <c r="B104" s="52">
        <v>79</v>
      </c>
      <c r="C104" s="38" t="s">
        <v>235</v>
      </c>
      <c r="D104" s="39">
        <f t="shared" si="572"/>
        <v>19063</v>
      </c>
      <c r="E104" s="40">
        <v>18530</v>
      </c>
      <c r="F104" s="40">
        <v>18715</v>
      </c>
      <c r="G104" s="53">
        <v>0.84</v>
      </c>
      <c r="H104" s="42">
        <v>1</v>
      </c>
      <c r="I104" s="42">
        <v>1</v>
      </c>
      <c r="J104" s="43"/>
      <c r="K104" s="39">
        <v>1.4</v>
      </c>
      <c r="L104" s="39">
        <v>1.68</v>
      </c>
      <c r="M104" s="39">
        <v>2.23</v>
      </c>
      <c r="N104" s="39">
        <v>2.57</v>
      </c>
      <c r="O104" s="44">
        <v>41</v>
      </c>
      <c r="P104" s="44">
        <f t="shared" si="691"/>
        <v>962550.67369999993</v>
      </c>
      <c r="Q104" s="44">
        <v>13</v>
      </c>
      <c r="R104" s="44">
        <f t="shared" si="692"/>
        <v>305198.99409999995</v>
      </c>
      <c r="S104" s="44">
        <v>0</v>
      </c>
      <c r="T104" s="44">
        <f t="shared" si="693"/>
        <v>0</v>
      </c>
      <c r="U104" s="44"/>
      <c r="V104" s="44">
        <f t="shared" si="694"/>
        <v>0</v>
      </c>
      <c r="W104" s="44">
        <v>0</v>
      </c>
      <c r="X104" s="44">
        <f t="shared" si="695"/>
        <v>0</v>
      </c>
      <c r="Y104" s="44">
        <v>40</v>
      </c>
      <c r="Z104" s="44">
        <f t="shared" si="696"/>
        <v>939073.82799999998</v>
      </c>
      <c r="AA104" s="44">
        <v>0</v>
      </c>
      <c r="AB104" s="44">
        <f t="shared" si="697"/>
        <v>0</v>
      </c>
      <c r="AC104" s="44">
        <v>0</v>
      </c>
      <c r="AD104" s="44">
        <f t="shared" si="698"/>
        <v>0</v>
      </c>
      <c r="AE104" s="44">
        <v>0</v>
      </c>
      <c r="AF104" s="44">
        <f t="shared" si="699"/>
        <v>0</v>
      </c>
      <c r="AG104" s="44">
        <v>4</v>
      </c>
      <c r="AH104" s="44">
        <f t="shared" si="700"/>
        <v>93907.382799999992</v>
      </c>
      <c r="AI104" s="44">
        <v>3</v>
      </c>
      <c r="AJ104" s="44">
        <f t="shared" si="701"/>
        <v>59968.694099999993</v>
      </c>
      <c r="AK104" s="44"/>
      <c r="AL104" s="44">
        <f t="shared" si="702"/>
        <v>0</v>
      </c>
      <c r="AM104" s="47">
        <v>0</v>
      </c>
      <c r="AN104" s="44">
        <f t="shared" si="703"/>
        <v>0</v>
      </c>
      <c r="AO104" s="48">
        <v>10</v>
      </c>
      <c r="AP104" s="44">
        <f t="shared" si="704"/>
        <v>271364.89295999997</v>
      </c>
      <c r="AQ104" s="44">
        <v>33</v>
      </c>
      <c r="AR104" s="44">
        <f t="shared" si="705"/>
        <v>791586.76211999997</v>
      </c>
      <c r="AS104" s="44">
        <v>4</v>
      </c>
      <c r="AT104" s="44">
        <f t="shared" si="706"/>
        <v>108545.957184</v>
      </c>
      <c r="AU104" s="44">
        <v>0</v>
      </c>
      <c r="AV104" s="44">
        <f t="shared" si="707"/>
        <v>0</v>
      </c>
      <c r="AW104" s="44"/>
      <c r="AX104" s="44">
        <f t="shared" si="708"/>
        <v>0</v>
      </c>
      <c r="AY104" s="44"/>
      <c r="AZ104" s="44">
        <f t="shared" si="709"/>
        <v>0</v>
      </c>
      <c r="BA104" s="44">
        <v>5</v>
      </c>
      <c r="BB104" s="44">
        <f t="shared" si="710"/>
        <v>131977.83480000001</v>
      </c>
      <c r="BC104" s="44">
        <v>0</v>
      </c>
      <c r="BD104" s="44">
        <f t="shared" si="711"/>
        <v>0</v>
      </c>
      <c r="BE104" s="44">
        <v>0</v>
      </c>
      <c r="BF104" s="44">
        <f t="shared" si="712"/>
        <v>0</v>
      </c>
      <c r="BG104" s="44">
        <v>0</v>
      </c>
      <c r="BH104" s="44">
        <f t="shared" si="713"/>
        <v>0</v>
      </c>
      <c r="BI104" s="44">
        <v>0</v>
      </c>
      <c r="BJ104" s="44">
        <f t="shared" si="714"/>
        <v>0</v>
      </c>
      <c r="BK104" s="44">
        <v>3</v>
      </c>
      <c r="BL104" s="44">
        <f t="shared" si="715"/>
        <v>70906.921470000001</v>
      </c>
      <c r="BM104" s="44">
        <v>0</v>
      </c>
      <c r="BN104" s="44">
        <f t="shared" si="716"/>
        <v>0</v>
      </c>
      <c r="BO104" s="54"/>
      <c r="BP104" s="44">
        <f t="shared" si="717"/>
        <v>0</v>
      </c>
      <c r="BQ104" s="44"/>
      <c r="BR104" s="44">
        <f t="shared" si="718"/>
        <v>0</v>
      </c>
      <c r="BS104" s="44"/>
      <c r="BT104" s="44">
        <f t="shared" si="719"/>
        <v>0</v>
      </c>
      <c r="BU104" s="44">
        <v>1</v>
      </c>
      <c r="BV104" s="44">
        <f t="shared" si="720"/>
        <v>16668.557359999999</v>
      </c>
      <c r="BW104" s="44">
        <v>0</v>
      </c>
      <c r="BX104" s="44">
        <f t="shared" si="721"/>
        <v>0</v>
      </c>
      <c r="BY104" s="44"/>
      <c r="BZ104" s="44">
        <f t="shared" si="722"/>
        <v>0</v>
      </c>
      <c r="CA104" s="44">
        <v>0</v>
      </c>
      <c r="CB104" s="44">
        <f t="shared" si="723"/>
        <v>0</v>
      </c>
      <c r="CC104" s="44"/>
      <c r="CD104" s="44">
        <f t="shared" si="724"/>
        <v>0</v>
      </c>
      <c r="CE104" s="44">
        <v>0</v>
      </c>
      <c r="CF104" s="44">
        <f t="shared" si="725"/>
        <v>0</v>
      </c>
      <c r="CG104" s="44"/>
      <c r="CH104" s="44">
        <f t="shared" si="726"/>
        <v>0</v>
      </c>
      <c r="CI104" s="44"/>
      <c r="CJ104" s="44">
        <f t="shared" si="727"/>
        <v>0</v>
      </c>
      <c r="CK104" s="44"/>
      <c r="CL104" s="44">
        <f t="shared" si="728"/>
        <v>0</v>
      </c>
      <c r="CM104" s="44">
        <v>9</v>
      </c>
      <c r="CN104" s="44">
        <f t="shared" si="729"/>
        <v>242109.89434799997</v>
      </c>
      <c r="CO104" s="44">
        <v>3</v>
      </c>
      <c r="CP104" s="44">
        <f t="shared" si="730"/>
        <v>92777.751107999997</v>
      </c>
      <c r="CQ104" s="49"/>
      <c r="CR104" s="44">
        <f t="shared" si="731"/>
        <v>0</v>
      </c>
      <c r="CS104" s="44">
        <v>5</v>
      </c>
      <c r="CT104" s="44">
        <f t="shared" si="732"/>
        <v>151132.33464000002</v>
      </c>
      <c r="CU104" s="44"/>
      <c r="CV104" s="44">
        <f t="shared" si="733"/>
        <v>0</v>
      </c>
      <c r="CW104" s="44"/>
      <c r="CX104" s="44">
        <f t="shared" si="734"/>
        <v>0</v>
      </c>
      <c r="CY104" s="44">
        <v>9</v>
      </c>
      <c r="CZ104" s="44">
        <f t="shared" si="735"/>
        <v>272038.20235199999</v>
      </c>
      <c r="DA104" s="44">
        <v>9</v>
      </c>
      <c r="DB104" s="44">
        <f t="shared" si="736"/>
        <v>272542.60933199996</v>
      </c>
      <c r="DC104" s="44">
        <v>4</v>
      </c>
      <c r="DD104" s="44">
        <f t="shared" si="737"/>
        <v>99922.916799999992</v>
      </c>
      <c r="DE104" s="44"/>
      <c r="DF104" s="44">
        <f t="shared" si="738"/>
        <v>0</v>
      </c>
      <c r="DG104" s="44"/>
      <c r="DH104" s="44">
        <f t="shared" si="739"/>
        <v>0</v>
      </c>
      <c r="DI104" s="44">
        <v>1</v>
      </c>
      <c r="DJ104" s="44">
        <f t="shared" si="740"/>
        <v>32506.392239999994</v>
      </c>
      <c r="DK104" s="44">
        <v>2</v>
      </c>
      <c r="DL104" s="44">
        <f t="shared" si="741"/>
        <v>88974.89264999998</v>
      </c>
      <c r="DM104" s="44"/>
      <c r="DN104" s="44">
        <f t="shared" si="294"/>
        <v>0</v>
      </c>
      <c r="DO104" s="44"/>
      <c r="DP104" s="44">
        <f t="shared" si="570"/>
        <v>0</v>
      </c>
      <c r="DQ104" s="44">
        <f t="shared" si="742"/>
        <v>199</v>
      </c>
      <c r="DR104" s="44">
        <f t="shared" si="742"/>
        <v>5003755.4920639992</v>
      </c>
    </row>
    <row r="105" spans="1:122" ht="30" customHeight="1" x14ac:dyDescent="0.25">
      <c r="A105" s="51"/>
      <c r="B105" s="52">
        <v>80</v>
      </c>
      <c r="C105" s="38" t="s">
        <v>236</v>
      </c>
      <c r="D105" s="39">
        <f t="shared" si="572"/>
        <v>19063</v>
      </c>
      <c r="E105" s="40">
        <v>18530</v>
      </c>
      <c r="F105" s="40">
        <v>18715</v>
      </c>
      <c r="G105" s="53">
        <v>1.33</v>
      </c>
      <c r="H105" s="42">
        <v>1</v>
      </c>
      <c r="I105" s="42">
        <v>1</v>
      </c>
      <c r="J105" s="43"/>
      <c r="K105" s="39">
        <v>1.4</v>
      </c>
      <c r="L105" s="39">
        <v>1.68</v>
      </c>
      <c r="M105" s="39">
        <v>2.23</v>
      </c>
      <c r="N105" s="39">
        <v>2.57</v>
      </c>
      <c r="O105" s="44">
        <v>263</v>
      </c>
      <c r="P105" s="44">
        <f t="shared" si="691"/>
        <v>9776149.830241669</v>
      </c>
      <c r="Q105" s="44">
        <v>21</v>
      </c>
      <c r="R105" s="44">
        <f t="shared" si="692"/>
        <v>780605.11952499999</v>
      </c>
      <c r="S105" s="44"/>
      <c r="T105" s="44">
        <f t="shared" si="693"/>
        <v>0</v>
      </c>
      <c r="U105" s="44"/>
      <c r="V105" s="44">
        <f t="shared" si="694"/>
        <v>0</v>
      </c>
      <c r="W105" s="44"/>
      <c r="X105" s="44">
        <f t="shared" si="695"/>
        <v>0</v>
      </c>
      <c r="Y105" s="44">
        <v>0</v>
      </c>
      <c r="Z105" s="44">
        <f t="shared" si="696"/>
        <v>0</v>
      </c>
      <c r="AA105" s="44"/>
      <c r="AB105" s="44">
        <f t="shared" si="697"/>
        <v>0</v>
      </c>
      <c r="AC105" s="44"/>
      <c r="AD105" s="44">
        <f t="shared" si="698"/>
        <v>0</v>
      </c>
      <c r="AE105" s="44">
        <v>0</v>
      </c>
      <c r="AF105" s="44">
        <f t="shared" si="699"/>
        <v>0</v>
      </c>
      <c r="AG105" s="44">
        <v>8</v>
      </c>
      <c r="AH105" s="44">
        <f t="shared" si="700"/>
        <v>297373.37886666664</v>
      </c>
      <c r="AI105" s="44"/>
      <c r="AJ105" s="44">
        <f t="shared" si="701"/>
        <v>0</v>
      </c>
      <c r="AK105" s="44"/>
      <c r="AL105" s="44">
        <f t="shared" si="702"/>
        <v>0</v>
      </c>
      <c r="AM105" s="47">
        <v>0</v>
      </c>
      <c r="AN105" s="44">
        <f t="shared" si="703"/>
        <v>0</v>
      </c>
      <c r="AO105" s="48">
        <v>17</v>
      </c>
      <c r="AP105" s="44">
        <f t="shared" si="704"/>
        <v>730423.83688400011</v>
      </c>
      <c r="AQ105" s="44">
        <v>6</v>
      </c>
      <c r="AR105" s="44">
        <f t="shared" si="705"/>
        <v>227881.03758000003</v>
      </c>
      <c r="AS105" s="44">
        <v>11</v>
      </c>
      <c r="AT105" s="44">
        <f t="shared" si="706"/>
        <v>472627.18857200001</v>
      </c>
      <c r="AU105" s="44"/>
      <c r="AV105" s="44">
        <f t="shared" si="707"/>
        <v>0</v>
      </c>
      <c r="AW105" s="44"/>
      <c r="AX105" s="44">
        <f t="shared" si="708"/>
        <v>0</v>
      </c>
      <c r="AY105" s="44"/>
      <c r="AZ105" s="44">
        <f t="shared" si="709"/>
        <v>0</v>
      </c>
      <c r="BA105" s="44"/>
      <c r="BB105" s="44">
        <f t="shared" si="710"/>
        <v>0</v>
      </c>
      <c r="BC105" s="44"/>
      <c r="BD105" s="44">
        <f t="shared" si="711"/>
        <v>0</v>
      </c>
      <c r="BE105" s="44"/>
      <c r="BF105" s="44">
        <f t="shared" si="712"/>
        <v>0</v>
      </c>
      <c r="BG105" s="44"/>
      <c r="BH105" s="44">
        <f t="shared" si="713"/>
        <v>0</v>
      </c>
      <c r="BI105" s="44"/>
      <c r="BJ105" s="44">
        <f t="shared" si="714"/>
        <v>0</v>
      </c>
      <c r="BK105" s="44">
        <v>0</v>
      </c>
      <c r="BL105" s="44">
        <f t="shared" si="715"/>
        <v>0</v>
      </c>
      <c r="BM105" s="44">
        <v>1</v>
      </c>
      <c r="BN105" s="44">
        <f t="shared" si="716"/>
        <v>35805.09004333333</v>
      </c>
      <c r="BO105" s="54"/>
      <c r="BP105" s="44">
        <f t="shared" si="717"/>
        <v>0</v>
      </c>
      <c r="BQ105" s="44"/>
      <c r="BR105" s="44">
        <f t="shared" si="718"/>
        <v>0</v>
      </c>
      <c r="BS105" s="44">
        <v>3</v>
      </c>
      <c r="BT105" s="44">
        <f t="shared" si="719"/>
        <v>95556.815900000001</v>
      </c>
      <c r="BU105" s="44"/>
      <c r="BV105" s="44">
        <f t="shared" si="720"/>
        <v>0</v>
      </c>
      <c r="BW105" s="44"/>
      <c r="BX105" s="44">
        <f t="shared" si="721"/>
        <v>0</v>
      </c>
      <c r="BY105" s="44"/>
      <c r="BZ105" s="44">
        <f t="shared" si="722"/>
        <v>0</v>
      </c>
      <c r="CA105" s="44"/>
      <c r="CB105" s="44">
        <f t="shared" si="723"/>
        <v>0</v>
      </c>
      <c r="CC105" s="44">
        <v>6</v>
      </c>
      <c r="CD105" s="44">
        <f t="shared" si="724"/>
        <v>229336.35816000003</v>
      </c>
      <c r="CE105" s="44"/>
      <c r="CF105" s="44">
        <f t="shared" si="725"/>
        <v>0</v>
      </c>
      <c r="CG105" s="44"/>
      <c r="CH105" s="44">
        <f t="shared" si="726"/>
        <v>0</v>
      </c>
      <c r="CI105" s="44"/>
      <c r="CJ105" s="44">
        <f t="shared" si="727"/>
        <v>0</v>
      </c>
      <c r="CK105" s="44"/>
      <c r="CL105" s="44">
        <f t="shared" si="728"/>
        <v>0</v>
      </c>
      <c r="CM105" s="44">
        <v>3</v>
      </c>
      <c r="CN105" s="44">
        <f t="shared" si="729"/>
        <v>127780.22201700001</v>
      </c>
      <c r="CO105" s="44"/>
      <c r="CP105" s="44">
        <f t="shared" si="730"/>
        <v>0</v>
      </c>
      <c r="CQ105" s="49">
        <v>2</v>
      </c>
      <c r="CR105" s="44">
        <f t="shared" si="731"/>
        <v>79105.642466666657</v>
      </c>
      <c r="CS105" s="44"/>
      <c r="CT105" s="44">
        <f t="shared" si="732"/>
        <v>0</v>
      </c>
      <c r="CU105" s="44"/>
      <c r="CV105" s="44">
        <f t="shared" si="733"/>
        <v>0</v>
      </c>
      <c r="CW105" s="44">
        <v>2</v>
      </c>
      <c r="CX105" s="44">
        <f t="shared" si="734"/>
        <v>95894.621802000009</v>
      </c>
      <c r="CY105" s="44"/>
      <c r="CZ105" s="44">
        <f t="shared" si="735"/>
        <v>0</v>
      </c>
      <c r="DA105" s="44">
        <v>4</v>
      </c>
      <c r="DB105" s="44">
        <f t="shared" si="736"/>
        <v>191789.24360400002</v>
      </c>
      <c r="DC105" s="44"/>
      <c r="DD105" s="44">
        <f t="shared" si="737"/>
        <v>0</v>
      </c>
      <c r="DE105" s="44"/>
      <c r="DF105" s="44">
        <f t="shared" si="738"/>
        <v>0</v>
      </c>
      <c r="DG105" s="44"/>
      <c r="DH105" s="44">
        <f t="shared" si="739"/>
        <v>0</v>
      </c>
      <c r="DI105" s="44">
        <v>4</v>
      </c>
      <c r="DJ105" s="44">
        <f t="shared" si="740"/>
        <v>205873.81752000001</v>
      </c>
      <c r="DK105" s="44"/>
      <c r="DL105" s="44">
        <f t="shared" si="741"/>
        <v>0</v>
      </c>
      <c r="DM105" s="44">
        <v>5</v>
      </c>
      <c r="DN105" s="44">
        <f t="shared" si="294"/>
        <v>380685.68913958332</v>
      </c>
      <c r="DO105" s="44"/>
      <c r="DP105" s="44">
        <f t="shared" si="570"/>
        <v>0</v>
      </c>
      <c r="DQ105" s="44">
        <f t="shared" si="742"/>
        <v>356</v>
      </c>
      <c r="DR105" s="44">
        <f t="shared" si="742"/>
        <v>13726887.89232192</v>
      </c>
    </row>
    <row r="106" spans="1:122" x14ac:dyDescent="0.25">
      <c r="A106" s="51"/>
      <c r="B106" s="52">
        <v>81</v>
      </c>
      <c r="C106" s="38" t="s">
        <v>237</v>
      </c>
      <c r="D106" s="39">
        <f t="shared" si="572"/>
        <v>19063</v>
      </c>
      <c r="E106" s="40">
        <v>18530</v>
      </c>
      <c r="F106" s="40">
        <v>18715</v>
      </c>
      <c r="G106" s="53">
        <v>0.96</v>
      </c>
      <c r="H106" s="42">
        <v>1</v>
      </c>
      <c r="I106" s="90">
        <v>0.9</v>
      </c>
      <c r="J106" s="90"/>
      <c r="K106" s="39">
        <v>1.4</v>
      </c>
      <c r="L106" s="39">
        <v>1.68</v>
      </c>
      <c r="M106" s="39">
        <v>2.23</v>
      </c>
      <c r="N106" s="39">
        <v>2.57</v>
      </c>
      <c r="O106" s="44">
        <v>29</v>
      </c>
      <c r="P106" s="44">
        <f t="shared" si="691"/>
        <v>731548.66399999999</v>
      </c>
      <c r="Q106" s="44">
        <v>252</v>
      </c>
      <c r="R106" s="44">
        <f t="shared" si="692"/>
        <v>6356905.6319999993</v>
      </c>
      <c r="S106" s="44">
        <v>0</v>
      </c>
      <c r="T106" s="44">
        <f t="shared" si="693"/>
        <v>0</v>
      </c>
      <c r="U106" s="44"/>
      <c r="V106" s="44">
        <f t="shared" si="694"/>
        <v>0</v>
      </c>
      <c r="W106" s="44">
        <v>0</v>
      </c>
      <c r="X106" s="44">
        <f t="shared" si="695"/>
        <v>0</v>
      </c>
      <c r="Y106" s="44">
        <v>35</v>
      </c>
      <c r="Z106" s="44">
        <f t="shared" si="696"/>
        <v>882903.55999999994</v>
      </c>
      <c r="AA106" s="44">
        <v>0</v>
      </c>
      <c r="AB106" s="44">
        <f t="shared" si="697"/>
        <v>0</v>
      </c>
      <c r="AC106" s="44">
        <v>0</v>
      </c>
      <c r="AD106" s="44">
        <f t="shared" si="698"/>
        <v>0</v>
      </c>
      <c r="AE106" s="44">
        <v>0</v>
      </c>
      <c r="AF106" s="44">
        <f t="shared" si="699"/>
        <v>0</v>
      </c>
      <c r="AG106" s="44">
        <v>56</v>
      </c>
      <c r="AH106" s="44">
        <f t="shared" si="700"/>
        <v>1412645.696</v>
      </c>
      <c r="AI106" s="44"/>
      <c r="AJ106" s="44">
        <f t="shared" si="701"/>
        <v>0</v>
      </c>
      <c r="AK106" s="44"/>
      <c r="AL106" s="44">
        <f t="shared" si="702"/>
        <v>0</v>
      </c>
      <c r="AM106" s="47">
        <v>0</v>
      </c>
      <c r="AN106" s="44">
        <f t="shared" si="703"/>
        <v>0</v>
      </c>
      <c r="AO106" s="48">
        <v>78</v>
      </c>
      <c r="AP106" s="44">
        <f t="shared" si="704"/>
        <v>2278641.1205376</v>
      </c>
      <c r="AQ106" s="44">
        <v>24</v>
      </c>
      <c r="AR106" s="44">
        <f t="shared" si="705"/>
        <v>620125.79327999998</v>
      </c>
      <c r="AS106" s="44">
        <v>7</v>
      </c>
      <c r="AT106" s="44">
        <f t="shared" si="706"/>
        <v>204493.43389440002</v>
      </c>
      <c r="AU106" s="44">
        <v>0</v>
      </c>
      <c r="AV106" s="44">
        <f t="shared" si="707"/>
        <v>0</v>
      </c>
      <c r="AW106" s="44"/>
      <c r="AX106" s="44">
        <f t="shared" si="708"/>
        <v>0</v>
      </c>
      <c r="AY106" s="44"/>
      <c r="AZ106" s="44">
        <f t="shared" si="709"/>
        <v>0</v>
      </c>
      <c r="BA106" s="44">
        <v>3</v>
      </c>
      <c r="BB106" s="44">
        <f t="shared" si="710"/>
        <v>85273.063343999995</v>
      </c>
      <c r="BC106" s="44">
        <v>0</v>
      </c>
      <c r="BD106" s="44">
        <f t="shared" si="711"/>
        <v>0</v>
      </c>
      <c r="BE106" s="44">
        <v>0</v>
      </c>
      <c r="BF106" s="44">
        <f t="shared" si="712"/>
        <v>0</v>
      </c>
      <c r="BG106" s="44">
        <v>0</v>
      </c>
      <c r="BH106" s="44">
        <f t="shared" si="713"/>
        <v>0</v>
      </c>
      <c r="BI106" s="44">
        <v>0</v>
      </c>
      <c r="BJ106" s="44">
        <f t="shared" si="714"/>
        <v>0</v>
      </c>
      <c r="BK106" s="44">
        <v>3</v>
      </c>
      <c r="BL106" s="44">
        <f t="shared" si="715"/>
        <v>76221.887279999995</v>
      </c>
      <c r="BM106" s="44">
        <v>0</v>
      </c>
      <c r="BN106" s="44">
        <f t="shared" si="716"/>
        <v>0</v>
      </c>
      <c r="BO106" s="54">
        <v>0</v>
      </c>
      <c r="BP106" s="44">
        <f t="shared" si="717"/>
        <v>0</v>
      </c>
      <c r="BQ106" s="44">
        <v>14</v>
      </c>
      <c r="BR106" s="44">
        <f t="shared" si="718"/>
        <v>451932.95212799998</v>
      </c>
      <c r="BS106" s="44">
        <v>0</v>
      </c>
      <c r="BT106" s="44">
        <f t="shared" si="719"/>
        <v>0</v>
      </c>
      <c r="BU106" s="44"/>
      <c r="BV106" s="44">
        <f t="shared" si="720"/>
        <v>0</v>
      </c>
      <c r="BW106" s="44">
        <v>0</v>
      </c>
      <c r="BX106" s="44">
        <f t="shared" si="721"/>
        <v>0</v>
      </c>
      <c r="BY106" s="44"/>
      <c r="BZ106" s="44">
        <f t="shared" si="722"/>
        <v>0</v>
      </c>
      <c r="CA106" s="44">
        <v>0</v>
      </c>
      <c r="CB106" s="44">
        <f t="shared" si="723"/>
        <v>0</v>
      </c>
      <c r="CC106" s="44">
        <v>4</v>
      </c>
      <c r="CD106" s="44">
        <f t="shared" si="724"/>
        <v>103984.57305599999</v>
      </c>
      <c r="CE106" s="44">
        <v>0</v>
      </c>
      <c r="CF106" s="44">
        <f t="shared" si="725"/>
        <v>0</v>
      </c>
      <c r="CG106" s="44"/>
      <c r="CH106" s="44">
        <f t="shared" si="726"/>
        <v>0</v>
      </c>
      <c r="CI106" s="44"/>
      <c r="CJ106" s="44">
        <f t="shared" si="727"/>
        <v>0</v>
      </c>
      <c r="CK106" s="44">
        <v>16</v>
      </c>
      <c r="CL106" s="44">
        <f t="shared" si="728"/>
        <v>378991.39263999998</v>
      </c>
      <c r="CM106" s="44">
        <v>30</v>
      </c>
      <c r="CN106" s="44">
        <f t="shared" si="729"/>
        <v>868329.91929599992</v>
      </c>
      <c r="CO106" s="44">
        <v>5</v>
      </c>
      <c r="CP106" s="44">
        <f t="shared" si="730"/>
        <v>166214.95632</v>
      </c>
      <c r="CQ106" s="49"/>
      <c r="CR106" s="44">
        <f t="shared" si="731"/>
        <v>0</v>
      </c>
      <c r="CS106" s="44">
        <v>3</v>
      </c>
      <c r="CT106" s="44">
        <f t="shared" si="732"/>
        <v>97551.455097600003</v>
      </c>
      <c r="CU106" s="44"/>
      <c r="CV106" s="44">
        <f t="shared" si="733"/>
        <v>0</v>
      </c>
      <c r="CW106" s="44">
        <v>9</v>
      </c>
      <c r="CX106" s="44">
        <f t="shared" si="734"/>
        <v>293230.83041280002</v>
      </c>
      <c r="CY106" s="44">
        <v>5</v>
      </c>
      <c r="CZ106" s="44">
        <f t="shared" si="735"/>
        <v>162585.75849600002</v>
      </c>
      <c r="DA106" s="44">
        <v>43</v>
      </c>
      <c r="DB106" s="44">
        <f t="shared" si="736"/>
        <v>1400991.7453056001</v>
      </c>
      <c r="DC106" s="44">
        <v>6</v>
      </c>
      <c r="DD106" s="44">
        <f t="shared" si="737"/>
        <v>161404.62575999997</v>
      </c>
      <c r="DE106" s="44">
        <v>8</v>
      </c>
      <c r="DF106" s="44">
        <f t="shared" si="738"/>
        <v>221192.93055999992</v>
      </c>
      <c r="DG106" s="44">
        <v>3</v>
      </c>
      <c r="DH106" s="44">
        <f t="shared" si="739"/>
        <v>108606.53664000001</v>
      </c>
      <c r="DI106" s="44">
        <v>5</v>
      </c>
      <c r="DJ106" s="44">
        <f t="shared" si="740"/>
        <v>175246.2432</v>
      </c>
      <c r="DK106" s="44">
        <v>3</v>
      </c>
      <c r="DL106" s="44">
        <f t="shared" si="741"/>
        <v>144162.24804000001</v>
      </c>
      <c r="DM106" s="44"/>
      <c r="DN106" s="44">
        <f t="shared" si="294"/>
        <v>0</v>
      </c>
      <c r="DO106" s="44"/>
      <c r="DP106" s="44">
        <f t="shared" si="570"/>
        <v>0</v>
      </c>
      <c r="DQ106" s="44">
        <f t="shared" si="742"/>
        <v>641</v>
      </c>
      <c r="DR106" s="44">
        <f t="shared" si="742"/>
        <v>17383185.017287999</v>
      </c>
    </row>
    <row r="107" spans="1:122" ht="30.75" customHeight="1" x14ac:dyDescent="0.25">
      <c r="A107" s="51"/>
      <c r="B107" s="52">
        <v>82</v>
      </c>
      <c r="C107" s="38" t="s">
        <v>238</v>
      </c>
      <c r="D107" s="39">
        <f t="shared" si="572"/>
        <v>19063</v>
      </c>
      <c r="E107" s="40">
        <v>18530</v>
      </c>
      <c r="F107" s="40">
        <v>18715</v>
      </c>
      <c r="G107" s="55">
        <v>2.0099999999999998</v>
      </c>
      <c r="H107" s="42">
        <v>1</v>
      </c>
      <c r="I107" s="42">
        <v>1</v>
      </c>
      <c r="J107" s="43"/>
      <c r="K107" s="39">
        <v>1.4</v>
      </c>
      <c r="L107" s="39">
        <v>1.68</v>
      </c>
      <c r="M107" s="39">
        <v>2.23</v>
      </c>
      <c r="N107" s="39">
        <v>2.57</v>
      </c>
      <c r="O107" s="44">
        <v>0</v>
      </c>
      <c r="P107" s="44">
        <f t="shared" si="691"/>
        <v>0</v>
      </c>
      <c r="Q107" s="44">
        <v>70</v>
      </c>
      <c r="R107" s="44">
        <f t="shared" si="692"/>
        <v>3932371.6547499993</v>
      </c>
      <c r="S107" s="44"/>
      <c r="T107" s="44">
        <f t="shared" si="693"/>
        <v>0</v>
      </c>
      <c r="U107" s="44"/>
      <c r="V107" s="44">
        <f t="shared" si="694"/>
        <v>0</v>
      </c>
      <c r="W107" s="44"/>
      <c r="X107" s="44">
        <f t="shared" si="695"/>
        <v>0</v>
      </c>
      <c r="Y107" s="44">
        <v>0</v>
      </c>
      <c r="Z107" s="44">
        <f t="shared" si="696"/>
        <v>0</v>
      </c>
      <c r="AA107" s="44"/>
      <c r="AB107" s="44">
        <f t="shared" si="697"/>
        <v>0</v>
      </c>
      <c r="AC107" s="44"/>
      <c r="AD107" s="44">
        <f t="shared" si="698"/>
        <v>0</v>
      </c>
      <c r="AE107" s="44">
        <v>0</v>
      </c>
      <c r="AF107" s="44">
        <f t="shared" si="699"/>
        <v>0</v>
      </c>
      <c r="AG107" s="44">
        <v>204</v>
      </c>
      <c r="AH107" s="44">
        <f t="shared" si="700"/>
        <v>11460054.536699999</v>
      </c>
      <c r="AI107" s="44"/>
      <c r="AJ107" s="44">
        <f t="shared" si="701"/>
        <v>0</v>
      </c>
      <c r="AK107" s="44"/>
      <c r="AL107" s="44">
        <f t="shared" si="702"/>
        <v>0</v>
      </c>
      <c r="AM107" s="47">
        <v>0</v>
      </c>
      <c r="AN107" s="44">
        <f t="shared" si="703"/>
        <v>0</v>
      </c>
      <c r="AO107" s="48">
        <v>10</v>
      </c>
      <c r="AP107" s="44">
        <f t="shared" si="704"/>
        <v>649337.42243999999</v>
      </c>
      <c r="AQ107" s="44"/>
      <c r="AR107" s="44">
        <f t="shared" si="705"/>
        <v>0</v>
      </c>
      <c r="AS107" s="44"/>
      <c r="AT107" s="44">
        <f t="shared" si="706"/>
        <v>0</v>
      </c>
      <c r="AU107" s="44"/>
      <c r="AV107" s="44">
        <f t="shared" si="707"/>
        <v>0</v>
      </c>
      <c r="AW107" s="44"/>
      <c r="AX107" s="44">
        <f t="shared" si="708"/>
        <v>0</v>
      </c>
      <c r="AY107" s="44"/>
      <c r="AZ107" s="44">
        <f t="shared" si="709"/>
        <v>0</v>
      </c>
      <c r="BA107" s="44"/>
      <c r="BB107" s="44">
        <f t="shared" si="710"/>
        <v>0</v>
      </c>
      <c r="BC107" s="44"/>
      <c r="BD107" s="44">
        <f t="shared" si="711"/>
        <v>0</v>
      </c>
      <c r="BE107" s="44"/>
      <c r="BF107" s="44">
        <f t="shared" si="712"/>
        <v>0</v>
      </c>
      <c r="BG107" s="44"/>
      <c r="BH107" s="44">
        <f t="shared" si="713"/>
        <v>0</v>
      </c>
      <c r="BI107" s="44"/>
      <c r="BJ107" s="44">
        <f t="shared" si="714"/>
        <v>0</v>
      </c>
      <c r="BK107" s="44">
        <v>0</v>
      </c>
      <c r="BL107" s="44">
        <f t="shared" si="715"/>
        <v>0</v>
      </c>
      <c r="BM107" s="44"/>
      <c r="BN107" s="44">
        <f t="shared" si="716"/>
        <v>0</v>
      </c>
      <c r="BO107" s="54"/>
      <c r="BP107" s="44">
        <f t="shared" si="717"/>
        <v>0</v>
      </c>
      <c r="BQ107" s="44">
        <v>0</v>
      </c>
      <c r="BR107" s="44">
        <f t="shared" si="718"/>
        <v>0</v>
      </c>
      <c r="BS107" s="44"/>
      <c r="BT107" s="44">
        <f t="shared" si="719"/>
        <v>0</v>
      </c>
      <c r="BU107" s="44"/>
      <c r="BV107" s="44">
        <f t="shared" si="720"/>
        <v>0</v>
      </c>
      <c r="BW107" s="44"/>
      <c r="BX107" s="44">
        <f t="shared" si="721"/>
        <v>0</v>
      </c>
      <c r="BY107" s="44"/>
      <c r="BZ107" s="44">
        <f t="shared" si="722"/>
        <v>0</v>
      </c>
      <c r="CA107" s="44"/>
      <c r="CB107" s="44">
        <f t="shared" si="723"/>
        <v>0</v>
      </c>
      <c r="CC107" s="44"/>
      <c r="CD107" s="44">
        <f t="shared" si="724"/>
        <v>0</v>
      </c>
      <c r="CE107" s="44"/>
      <c r="CF107" s="44">
        <f t="shared" si="725"/>
        <v>0</v>
      </c>
      <c r="CG107" s="44"/>
      <c r="CH107" s="44">
        <f t="shared" si="726"/>
        <v>0</v>
      </c>
      <c r="CI107" s="44"/>
      <c r="CJ107" s="44">
        <f t="shared" si="727"/>
        <v>0</v>
      </c>
      <c r="CK107" s="44"/>
      <c r="CL107" s="44">
        <f t="shared" si="728"/>
        <v>0</v>
      </c>
      <c r="CM107" s="44"/>
      <c r="CN107" s="44">
        <f t="shared" si="729"/>
        <v>0</v>
      </c>
      <c r="CO107" s="44"/>
      <c r="CP107" s="44">
        <f t="shared" si="730"/>
        <v>0</v>
      </c>
      <c r="CQ107" s="49"/>
      <c r="CR107" s="44">
        <f t="shared" si="731"/>
        <v>0</v>
      </c>
      <c r="CS107" s="44"/>
      <c r="CT107" s="44">
        <f t="shared" si="732"/>
        <v>0</v>
      </c>
      <c r="CU107" s="44"/>
      <c r="CV107" s="44">
        <f t="shared" si="733"/>
        <v>0</v>
      </c>
      <c r="CW107" s="44"/>
      <c r="CX107" s="44">
        <f t="shared" si="734"/>
        <v>0</v>
      </c>
      <c r="CY107" s="44"/>
      <c r="CZ107" s="44">
        <f t="shared" si="735"/>
        <v>0</v>
      </c>
      <c r="DA107" s="44"/>
      <c r="DB107" s="44">
        <f t="shared" si="736"/>
        <v>0</v>
      </c>
      <c r="DC107" s="44"/>
      <c r="DD107" s="44">
        <f t="shared" si="737"/>
        <v>0</v>
      </c>
      <c r="DE107" s="44"/>
      <c r="DF107" s="44">
        <f t="shared" si="738"/>
        <v>0</v>
      </c>
      <c r="DG107" s="44"/>
      <c r="DH107" s="44">
        <f t="shared" si="739"/>
        <v>0</v>
      </c>
      <c r="DI107" s="44"/>
      <c r="DJ107" s="44">
        <f t="shared" si="740"/>
        <v>0</v>
      </c>
      <c r="DK107" s="44"/>
      <c r="DL107" s="44">
        <f t="shared" si="741"/>
        <v>0</v>
      </c>
      <c r="DM107" s="44"/>
      <c r="DN107" s="44">
        <f t="shared" si="294"/>
        <v>0</v>
      </c>
      <c r="DO107" s="44"/>
      <c r="DP107" s="44">
        <f t="shared" si="570"/>
        <v>0</v>
      </c>
      <c r="DQ107" s="44">
        <f t="shared" si="742"/>
        <v>284</v>
      </c>
      <c r="DR107" s="44">
        <f t="shared" si="742"/>
        <v>16041763.613889998</v>
      </c>
    </row>
    <row r="108" spans="1:122" ht="30" customHeight="1" x14ac:dyDescent="0.25">
      <c r="A108" s="51"/>
      <c r="B108" s="52">
        <v>83</v>
      </c>
      <c r="C108" s="38" t="s">
        <v>239</v>
      </c>
      <c r="D108" s="39">
        <f t="shared" si="572"/>
        <v>19063</v>
      </c>
      <c r="E108" s="40">
        <v>18530</v>
      </c>
      <c r="F108" s="40">
        <v>18715</v>
      </c>
      <c r="G108" s="53">
        <v>1.02</v>
      </c>
      <c r="H108" s="42">
        <v>1</v>
      </c>
      <c r="I108" s="42">
        <v>1</v>
      </c>
      <c r="J108" s="43"/>
      <c r="K108" s="39">
        <v>1.4</v>
      </c>
      <c r="L108" s="39">
        <v>1.68</v>
      </c>
      <c r="M108" s="39">
        <v>2.23</v>
      </c>
      <c r="N108" s="39">
        <v>2.57</v>
      </c>
      <c r="O108" s="44">
        <v>24</v>
      </c>
      <c r="P108" s="44">
        <f t="shared" si="691"/>
        <v>684182.36040000001</v>
      </c>
      <c r="Q108" s="44">
        <v>41</v>
      </c>
      <c r="R108" s="44">
        <f t="shared" si="692"/>
        <v>1168811.53235</v>
      </c>
      <c r="S108" s="44">
        <v>0</v>
      </c>
      <c r="T108" s="44">
        <f t="shared" si="693"/>
        <v>0</v>
      </c>
      <c r="U108" s="44"/>
      <c r="V108" s="44">
        <f t="shared" si="694"/>
        <v>0</v>
      </c>
      <c r="W108" s="44">
        <v>0</v>
      </c>
      <c r="X108" s="44">
        <f t="shared" si="695"/>
        <v>0</v>
      </c>
      <c r="Y108" s="44">
        <v>83</v>
      </c>
      <c r="Z108" s="44">
        <f t="shared" si="696"/>
        <v>2366130.6630500001</v>
      </c>
      <c r="AA108" s="44">
        <v>0</v>
      </c>
      <c r="AB108" s="44">
        <f t="shared" si="697"/>
        <v>0</v>
      </c>
      <c r="AC108" s="44">
        <v>0</v>
      </c>
      <c r="AD108" s="44">
        <f t="shared" si="698"/>
        <v>0</v>
      </c>
      <c r="AE108" s="44">
        <v>0</v>
      </c>
      <c r="AF108" s="44">
        <f t="shared" si="699"/>
        <v>0</v>
      </c>
      <c r="AG108" s="44">
        <v>16</v>
      </c>
      <c r="AH108" s="44">
        <f t="shared" si="700"/>
        <v>456121.57359999995</v>
      </c>
      <c r="AI108" s="44">
        <v>2</v>
      </c>
      <c r="AJ108" s="44">
        <f t="shared" si="701"/>
        <v>48546.085699999996</v>
      </c>
      <c r="AK108" s="44"/>
      <c r="AL108" s="44">
        <f t="shared" si="702"/>
        <v>0</v>
      </c>
      <c r="AM108" s="47">
        <v>0</v>
      </c>
      <c r="AN108" s="44">
        <f t="shared" si="703"/>
        <v>0</v>
      </c>
      <c r="AO108" s="48">
        <v>261</v>
      </c>
      <c r="AP108" s="44">
        <f t="shared" si="704"/>
        <v>8600328.7861679997</v>
      </c>
      <c r="AQ108" s="44">
        <v>31</v>
      </c>
      <c r="AR108" s="44">
        <f t="shared" si="705"/>
        <v>902957.19402000017</v>
      </c>
      <c r="AS108" s="44">
        <v>3</v>
      </c>
      <c r="AT108" s="44">
        <f t="shared" si="706"/>
        <v>98854.353864000004</v>
      </c>
      <c r="AU108" s="44">
        <v>0</v>
      </c>
      <c r="AV108" s="44">
        <f t="shared" si="707"/>
        <v>0</v>
      </c>
      <c r="AW108" s="44"/>
      <c r="AX108" s="44">
        <f t="shared" si="708"/>
        <v>0</v>
      </c>
      <c r="AY108" s="44"/>
      <c r="AZ108" s="44">
        <f t="shared" si="709"/>
        <v>0</v>
      </c>
      <c r="BA108" s="44">
        <v>7</v>
      </c>
      <c r="BB108" s="44">
        <f t="shared" si="710"/>
        <v>224362.31916000001</v>
      </c>
      <c r="BC108" s="44">
        <v>0</v>
      </c>
      <c r="BD108" s="44">
        <f t="shared" si="711"/>
        <v>0</v>
      </c>
      <c r="BE108" s="44">
        <v>0</v>
      </c>
      <c r="BF108" s="44">
        <f t="shared" si="712"/>
        <v>0</v>
      </c>
      <c r="BG108" s="44">
        <v>0</v>
      </c>
      <c r="BH108" s="44">
        <f t="shared" si="713"/>
        <v>0</v>
      </c>
      <c r="BI108" s="44">
        <v>0</v>
      </c>
      <c r="BJ108" s="44">
        <f t="shared" si="714"/>
        <v>0</v>
      </c>
      <c r="BK108" s="44">
        <v>0</v>
      </c>
      <c r="BL108" s="44">
        <f t="shared" si="715"/>
        <v>0</v>
      </c>
      <c r="BM108" s="44">
        <v>1</v>
      </c>
      <c r="BN108" s="44">
        <f t="shared" si="716"/>
        <v>27459.542739999997</v>
      </c>
      <c r="BO108" s="54"/>
      <c r="BP108" s="44">
        <f t="shared" si="717"/>
        <v>0</v>
      </c>
      <c r="BQ108" s="44">
        <v>5</v>
      </c>
      <c r="BR108" s="44">
        <f t="shared" si="718"/>
        <v>182002.45559999999</v>
      </c>
      <c r="BS108" s="44">
        <v>0</v>
      </c>
      <c r="BT108" s="44">
        <f t="shared" si="719"/>
        <v>0</v>
      </c>
      <c r="BU108" s="44">
        <v>5</v>
      </c>
      <c r="BV108" s="44">
        <f t="shared" si="720"/>
        <v>101201.95540000001</v>
      </c>
      <c r="BW108" s="44">
        <v>0</v>
      </c>
      <c r="BX108" s="44">
        <f t="shared" si="721"/>
        <v>0</v>
      </c>
      <c r="BY108" s="44"/>
      <c r="BZ108" s="44">
        <f t="shared" si="722"/>
        <v>0</v>
      </c>
      <c r="CA108" s="44">
        <v>0</v>
      </c>
      <c r="CB108" s="44">
        <f t="shared" si="723"/>
        <v>0</v>
      </c>
      <c r="CC108" s="44">
        <v>10</v>
      </c>
      <c r="CD108" s="44">
        <f t="shared" si="724"/>
        <v>293136.69839999999</v>
      </c>
      <c r="CE108" s="44">
        <v>0</v>
      </c>
      <c r="CF108" s="44">
        <f t="shared" si="725"/>
        <v>0</v>
      </c>
      <c r="CG108" s="44">
        <v>9</v>
      </c>
      <c r="CH108" s="44">
        <f t="shared" si="726"/>
        <v>182163.51972000001</v>
      </c>
      <c r="CI108" s="44"/>
      <c r="CJ108" s="44">
        <f t="shared" si="727"/>
        <v>0</v>
      </c>
      <c r="CK108" s="44">
        <v>20</v>
      </c>
      <c r="CL108" s="44">
        <f t="shared" si="728"/>
        <v>534195.99800000002</v>
      </c>
      <c r="CM108" s="44">
        <v>24</v>
      </c>
      <c r="CN108" s="44">
        <f t="shared" si="729"/>
        <v>783974.89598400006</v>
      </c>
      <c r="CO108" s="44">
        <v>14</v>
      </c>
      <c r="CP108" s="44">
        <f t="shared" si="730"/>
        <v>525740.58961200004</v>
      </c>
      <c r="CQ108" s="49">
        <v>5</v>
      </c>
      <c r="CR108" s="44">
        <f t="shared" si="731"/>
        <v>151668.71299999999</v>
      </c>
      <c r="CS108" s="44">
        <v>2</v>
      </c>
      <c r="CT108" s="44">
        <f t="shared" si="732"/>
        <v>73407.13396799998</v>
      </c>
      <c r="CU108" s="44">
        <v>12</v>
      </c>
      <c r="CV108" s="44">
        <f t="shared" si="733"/>
        <v>382851.50097599998</v>
      </c>
      <c r="CW108" s="44">
        <v>7</v>
      </c>
      <c r="CX108" s="44">
        <f t="shared" si="734"/>
        <v>257401.35325800002</v>
      </c>
      <c r="CY108" s="44">
        <v>9</v>
      </c>
      <c r="CZ108" s="44">
        <f t="shared" si="735"/>
        <v>330332.10285600001</v>
      </c>
      <c r="DA108" s="44">
        <v>19</v>
      </c>
      <c r="DB108" s="44">
        <f t="shared" si="736"/>
        <v>698660.815986</v>
      </c>
      <c r="DC108" s="44">
        <v>17</v>
      </c>
      <c r="DD108" s="44">
        <f t="shared" si="737"/>
        <v>515673.62420000002</v>
      </c>
      <c r="DE108" s="44"/>
      <c r="DF108" s="44">
        <f t="shared" si="738"/>
        <v>0</v>
      </c>
      <c r="DG108" s="44"/>
      <c r="DH108" s="44">
        <f t="shared" si="739"/>
        <v>0</v>
      </c>
      <c r="DI108" s="44">
        <v>5</v>
      </c>
      <c r="DJ108" s="44">
        <f t="shared" si="740"/>
        <v>197360.23860000001</v>
      </c>
      <c r="DK108" s="44">
        <v>4</v>
      </c>
      <c r="DL108" s="44">
        <f t="shared" si="741"/>
        <v>216081.88214999999</v>
      </c>
      <c r="DM108" s="44">
        <v>11</v>
      </c>
      <c r="DN108" s="44">
        <f t="shared" si="294"/>
        <v>642299.76423249987</v>
      </c>
      <c r="DO108" s="44"/>
      <c r="DP108" s="44">
        <f t="shared" si="570"/>
        <v>0</v>
      </c>
      <c r="DQ108" s="44">
        <f t="shared" si="742"/>
        <v>647</v>
      </c>
      <c r="DR108" s="44">
        <f t="shared" si="742"/>
        <v>20645907.652994499</v>
      </c>
    </row>
    <row r="109" spans="1:122" ht="30" customHeight="1" x14ac:dyDescent="0.25">
      <c r="A109" s="51"/>
      <c r="B109" s="52">
        <v>84</v>
      </c>
      <c r="C109" s="38" t="s">
        <v>240</v>
      </c>
      <c r="D109" s="39">
        <f t="shared" si="572"/>
        <v>19063</v>
      </c>
      <c r="E109" s="40">
        <v>18530</v>
      </c>
      <c r="F109" s="40">
        <v>18715</v>
      </c>
      <c r="G109" s="53">
        <v>1.95</v>
      </c>
      <c r="H109" s="42">
        <v>1</v>
      </c>
      <c r="I109" s="42">
        <v>1</v>
      </c>
      <c r="J109" s="43"/>
      <c r="K109" s="39">
        <v>1.4</v>
      </c>
      <c r="L109" s="39">
        <v>1.68</v>
      </c>
      <c r="M109" s="39">
        <v>2.23</v>
      </c>
      <c r="N109" s="39">
        <v>2.57</v>
      </c>
      <c r="O109" s="44">
        <v>0</v>
      </c>
      <c r="P109" s="44">
        <f>(O109/12*5*$D109*$G109*$H109*$K109)+(O109/12*4*$E109*$G109*$I109*$K109)+(O109/12*3*$F109*$G109*$I109*$K109)</f>
        <v>0</v>
      </c>
      <c r="Q109" s="44">
        <v>0</v>
      </c>
      <c r="R109" s="44">
        <f>(Q109/12*5*$D109*$G109*$H109*$K109)+(Q109/12*4*$E109*$G109*$I109*$K109)+(Q109/12*3*$F109*$G109*$I109*$K109)</f>
        <v>0</v>
      </c>
      <c r="S109" s="44"/>
      <c r="T109" s="44">
        <f>(S109/12*5*$D109*$G109*$H109*$K109)+(S109/12*4*$E109*$G109*$I109*$K109)+(S109/12*3*$F109*$G109*$I109*$K109)</f>
        <v>0</v>
      </c>
      <c r="U109" s="44"/>
      <c r="V109" s="44">
        <f>(U109/12*5*$D109*$G109*$H109*$K109)+(U109/12*4*$E109*$G109*$I109*$K109)+(U109/12*3*$F109*$G109*$I109*$K109)</f>
        <v>0</v>
      </c>
      <c r="W109" s="44"/>
      <c r="X109" s="44">
        <f>(W109/12*5*$D109*$G109*$H109*$K109)+(W109/12*4*$E109*$G109*$I109*$K109)+(W109/12*3*$F109*$G109*$I109*$K109)</f>
        <v>0</v>
      </c>
      <c r="Y109" s="44">
        <v>0</v>
      </c>
      <c r="Z109" s="44">
        <f>(Y109/12*5*$D109*$G109*$H109*$K109)+(Y109/12*4*$E109*$G109*$I109*$K109)+(Y109/12*3*$F109*$G109*$I109*$K109)</f>
        <v>0</v>
      </c>
      <c r="AA109" s="44"/>
      <c r="AB109" s="44">
        <f>(AA109/12*5*$D109*$G109*$H109*$K109)+(AA109/12*4*$E109*$G109*$I109*$K109)+(AA109/12*3*$F109*$G109*$I109*$K109)</f>
        <v>0</v>
      </c>
      <c r="AC109" s="44"/>
      <c r="AD109" s="44">
        <f>(AC109/12*5*$D109*$G109*$H109*$K109)+(AC109/12*4*$E109*$G109*$I109*$K109)+(AC109/12*3*$F109*$G109*$I109*$K109)</f>
        <v>0</v>
      </c>
      <c r="AE109" s="44">
        <v>0</v>
      </c>
      <c r="AF109" s="44">
        <f>(AE109/12*5*$D109*$G109*$H109*$K109)+(AE109/12*4*$E109*$G109*$I109*$K109)+(AE109/12*3*$F109*$G109*$I109*$K109)</f>
        <v>0</v>
      </c>
      <c r="AG109" s="44">
        <v>0</v>
      </c>
      <c r="AH109" s="44">
        <f>(AG109/12*5*$D109*$G109*$H109*$K109)+(AG109/12*4*$E109*$G109*$I109*$K109)+(AG109/12*3*$F109*$G109*$I109*$K109)</f>
        <v>0</v>
      </c>
      <c r="AI109" s="44"/>
      <c r="AJ109" s="44">
        <f>(AI109/12*5*$D109*$G109*$H109*$K109)+(AI109/12*4*$E109*$G109*$I109*$K109)+(AI109/12*3*$F109*$G109*$I109*$K109)</f>
        <v>0</v>
      </c>
      <c r="AK109" s="44"/>
      <c r="AL109" s="44">
        <f>(AK109/12*5*$D109*$G109*$H109*$K109)+(AK109/12*4*$E109*$G109*$I109*$K109)+(AK109/12*3*$F109*$G109*$I109*$K109)</f>
        <v>0</v>
      </c>
      <c r="AM109" s="47">
        <v>0</v>
      </c>
      <c r="AN109" s="44">
        <f>(AM109/12*5*$D109*$G109*$H109*$K109)+(AM109/12*4*$E109*$G109*$I109*$K109)+(AM109/12*3*$F109*$G109*$I109*$K109)</f>
        <v>0</v>
      </c>
      <c r="AO109" s="48">
        <v>0</v>
      </c>
      <c r="AP109" s="44">
        <f>(AO109/12*5*$D109*$G109*$H109*$L109)+(AO109/12*4*$E109*$G109*$I109*$L109)+(AO109/12*3*$F109*$G109*$I109*$L109)</f>
        <v>0</v>
      </c>
      <c r="AQ109" s="44"/>
      <c r="AR109" s="44">
        <f>(AQ109/12*5*$D109*$G109*$H109*$L109)+(AQ109/12*4*$E109*$G109*$I109*$L109)+(AQ109/12*3*$F109*$G109*$I109*$L109)</f>
        <v>0</v>
      </c>
      <c r="AS109" s="44"/>
      <c r="AT109" s="44">
        <f>(AS109/12*5*$D109*$G109*$H109*$L109)+(AS109/12*4*$E109*$G109*$I109*$L109)+(AS109/12*3*$F109*$G109*$I109*$L109)</f>
        <v>0</v>
      </c>
      <c r="AU109" s="44"/>
      <c r="AV109" s="44">
        <f>(AU109/12*5*$D109*$G109*$H109*$L109)+(AU109/12*4*$E109*$G109*$I109*$L109)+(AU109/12*3*$F109*$G109*$I109*$L109)</f>
        <v>0</v>
      </c>
      <c r="AW109" s="44"/>
      <c r="AX109" s="44">
        <f>(AW109/12*5*$D109*$G109*$H109*$K109)+(AW109/12*4*$E109*$G109*$I109*$K109)+(AW109/12*3*$F109*$G109*$I109*$K109)</f>
        <v>0</v>
      </c>
      <c r="AY109" s="44"/>
      <c r="AZ109" s="44">
        <f>(AY109/12*5*$D109*$G109*$H109*$K109)+(AY109/12*4*$E109*$G109*$I109*$K109)+(AY109/12*3*$F109*$G109*$I109*$K109)</f>
        <v>0</v>
      </c>
      <c r="BA109" s="44"/>
      <c r="BB109" s="44">
        <f>(BA109/12*5*$D109*$G109*$H109*$L109)+(BA109/12*4*$E109*$G109*$I109*$L109)+(BA109/12*3*$F109*$G109*$I109*$L109)</f>
        <v>0</v>
      </c>
      <c r="BC109" s="44"/>
      <c r="BD109" s="44">
        <f>(BC109/12*5*$D109*$G109*$H109*$K109)+(BC109/12*4*$E109*$G109*$I109*$K109)+(BC109/12*3*$F109*$G109*$I109*$K109)</f>
        <v>0</v>
      </c>
      <c r="BE109" s="44"/>
      <c r="BF109" s="44">
        <f>(BE109/12*5*$D109*$G109*$H109*$K109)+(BE109/12*4*$E109*$G109*$I109*$K109)+(BE109/12*3*$F109*$G109*$I109*$K109)</f>
        <v>0</v>
      </c>
      <c r="BG109" s="44"/>
      <c r="BH109" s="44">
        <f>(BG109/12*5*$D109*$G109*$H109*$K109)+(BG109/12*4*$E109*$G109*$I109*$K109)+(BG109/12*3*$F109*$G109*$I109*$K109)</f>
        <v>0</v>
      </c>
      <c r="BI109" s="44"/>
      <c r="BJ109" s="44">
        <f>(BI109/12*5*$D109*$G109*$H109*$L109)+(BI109/12*4*$E109*$G109*$I109*$L109)+(BI109/12*3*$F109*$G109*$I109*$L109)</f>
        <v>0</v>
      </c>
      <c r="BK109" s="44">
        <v>0</v>
      </c>
      <c r="BL109" s="44">
        <f>(BK109/12*5*$D109*$G109*$H109*$K109)+(BK109/12*4*$E109*$G109*$I109*$K109)+(BK109/12*3*$F109*$G109*$I109*$K109)</f>
        <v>0</v>
      </c>
      <c r="BM109" s="44"/>
      <c r="BN109" s="44">
        <f>(BM109/12*5*$D109*$G109*$H109*$K109)+(BM109/12*4*$E109*$G109*$I109*$K109)+(BM109/12*3*$F109*$G109*$I109*$K109)</f>
        <v>0</v>
      </c>
      <c r="BO109" s="54"/>
      <c r="BP109" s="44">
        <f>(BO109/12*5*$D109*$G109*$H109*$L109)+(BO109/12*4*$E109*$G109*$I109*$L109)+(BO109/12*3*$F109*$G109*$I109*$L109)</f>
        <v>0</v>
      </c>
      <c r="BQ109" s="44">
        <v>0</v>
      </c>
      <c r="BR109" s="44">
        <f>(BQ109/12*5*$D109*$G109*$H109*$L109)+(BQ109/12*4*$E109*$G109*$I109*$L109)+(BQ109/12*3*$F109*$G109*$I109*$L109)</f>
        <v>0</v>
      </c>
      <c r="BS109" s="44"/>
      <c r="BT109" s="44">
        <f>(BS109/12*5*$D109*$G109*$H109*$K109)+(BS109/12*4*$E109*$G109*$I109*$K109)+(BS109/12*3*$F109*$G109*$I109*$K109)</f>
        <v>0</v>
      </c>
      <c r="BU109" s="44"/>
      <c r="BV109" s="44">
        <f>(BU109/12*5*$D109*$G109*$H109*$K109)+(BU109/12*4*$E109*$G109*$I109*$K109)+(BU109/12*3*$F109*$G109*$I109*$K109)</f>
        <v>0</v>
      </c>
      <c r="BW109" s="44"/>
      <c r="BX109" s="44">
        <f>(BW109/12*5*$D109*$G109*$H109*$L109)+(BW109/12*4*$E109*$G109*$I109*$L109)+(BW109/12*3*$F109*$G109*$I109*$L109)</f>
        <v>0</v>
      </c>
      <c r="BY109" s="44"/>
      <c r="BZ109" s="44">
        <f>(BY109/12*5*$D109*$G109*$H109*$L109)+(BY109/12*4*$E109*$G109*$I109*$L109)+(BY109/12*3*$F109*$G109*$I109*$L109)</f>
        <v>0</v>
      </c>
      <c r="CA109" s="44"/>
      <c r="CB109" s="44">
        <f>(CA109/12*5*$D109*$G109*$H109*$K109)+(CA109/12*4*$E109*$G109*$I109*$K109)+(CA109/12*3*$F109*$G109*$I109*$K109)</f>
        <v>0</v>
      </c>
      <c r="CC109" s="44"/>
      <c r="CD109" s="44">
        <f>(CC109/12*5*$D109*$G109*$H109*$L109)+(CC109/12*4*$E109*$G109*$I109*$L109)+(CC109/12*3*$F109*$G109*$I109*$L109)</f>
        <v>0</v>
      </c>
      <c r="CE109" s="44"/>
      <c r="CF109" s="44">
        <f>(CE109/12*5*$D109*$G109*$H109*$K109)+(CE109/12*4*$E109*$G109*$I109*$K109)+(CE109/12*3*$F109*$G109*$I109*$K109)</f>
        <v>0</v>
      </c>
      <c r="CG109" s="44"/>
      <c r="CH109" s="44">
        <f>(CG109/12*5*$D109*$G109*$H109*$K109)+(CG109/12*4*$E109*$G109*$I109*$K109)+(CG109/12*3*$F109*$G109*$I109*$K109)</f>
        <v>0</v>
      </c>
      <c r="CI109" s="44"/>
      <c r="CJ109" s="44">
        <f>(CI109/12*5*$D109*$G109*$H109*$K109)+(CI109/12*4*$E109*$G109*$I109*$K109)+(CI109/12*3*$F109*$G109*$I109*$K109)</f>
        <v>0</v>
      </c>
      <c r="CK109" s="44"/>
      <c r="CL109" s="44">
        <f>(CK109/12*5*$D109*$G109*$H109*$K109)+(CK109/12*4*$E109*$G109*$I109*$K109)+(CK109/12*3*$F109*$G109*$I109*$K109)</f>
        <v>0</v>
      </c>
      <c r="CM109" s="44"/>
      <c r="CN109" s="44">
        <f>(CM109/12*5*$D109*$G109*$H109*$L109)+(CM109/12*4*$E109*$G109*$I109*$L109)+(CM109/12*3*$F109*$G109*$I109*$L109)</f>
        <v>0</v>
      </c>
      <c r="CO109" s="44"/>
      <c r="CP109" s="44">
        <f>(CO109/12*5*$D109*$G109*$H109*$L109)+(CO109/12*4*$E109*$G109*$I109*$L109)+(CO109/12*3*$F109*$G109*$I109*$L109)</f>
        <v>0</v>
      </c>
      <c r="CQ109" s="49"/>
      <c r="CR109" s="44">
        <f>(CQ109/12*5*$D109*$G109*$H109*$K109)+(CQ109/12*4*$E109*$G109*$I109*$K109)+(CQ109/12*3*$F109*$G109*$I109*$K109)</f>
        <v>0</v>
      </c>
      <c r="CS109" s="44"/>
      <c r="CT109" s="44">
        <f>(CS109/12*5*$D109*$G109*$H109*$L109)+(CS109/12*4*$E109*$G109*$I109*$L109)+(CS109/12*3*$F109*$G109*$I109*$L109)</f>
        <v>0</v>
      </c>
      <c r="CU109" s="44"/>
      <c r="CV109" s="44">
        <f>(CU109/12*5*$D109*$G109*$H109*$L109)+(CU109/12*4*$E109*$G109*$I109*$L109)+(CU109/12*3*$F109*$G109*$I109*$L109)</f>
        <v>0</v>
      </c>
      <c r="CW109" s="44"/>
      <c r="CX109" s="44">
        <f>(CW109/12*5*$D109*$G109*$H109*$L109)+(CW109/12*4*$E109*$G109*$I109*$L109)+(CW109/12*3*$F109*$G109*$I109*$L109)</f>
        <v>0</v>
      </c>
      <c r="CY109" s="44"/>
      <c r="CZ109" s="44">
        <f>(CY109/12*5*$D109*$G109*$H109*$L109)+(CY109/12*4*$E109*$G109*$I109*$L109)+(CY109/12*3*$F109*$G109*$I109*$L109)</f>
        <v>0</v>
      </c>
      <c r="DA109" s="44"/>
      <c r="DB109" s="44">
        <f>(DA109/12*5*$D109*$G109*$H109*$L109)+(DA109/12*4*$E109*$G109*$I109*$L109)+(DA109/12*3*$F109*$G109*$I109*$L109)</f>
        <v>0</v>
      </c>
      <c r="DC109" s="44"/>
      <c r="DD109" s="44">
        <f>(DC109/12*5*$D109*$G109*$H109*$K109)+(DC109/12*4*$E109*$G109*$I109*$K109)+(DC109/12*3*$F109*$G109*$I109*$K109)</f>
        <v>0</v>
      </c>
      <c r="DE109" s="44"/>
      <c r="DF109" s="44">
        <f>(DE109/12*5*$D109*$G109*$H109*$K109)+(DE109/12*4*$E109*$G109*$I109*$K109)+(DE109/12*3*$F109*$G109*$I109*$K109)</f>
        <v>0</v>
      </c>
      <c r="DG109" s="44"/>
      <c r="DH109" s="44">
        <f>(DG109/12*5*$D109*$G109*$H109*$L109)+(DG109/12*4*$E109*$G109*$I109*$L109)+(DG109/12*3*$F109*$G109*$I109*$L109)</f>
        <v>0</v>
      </c>
      <c r="DI109" s="44"/>
      <c r="DJ109" s="44">
        <f>(DI109/12*5*$D109*$G109*$H109*$L109)+(DI109/12*4*$E109*$G109*$I109*$L109)+(DI109/12*3*$F109*$G109*$I109*$L109)</f>
        <v>0</v>
      </c>
      <c r="DK109" s="44"/>
      <c r="DL109" s="44">
        <f>(DK109/12*5*$D109*$G109*$H109*$M109)+(DK109/12*4*$E109*$G109*$I109*$M109)+(DK109/12*3*$F109*$G109*$I109*$M109)</f>
        <v>0</v>
      </c>
      <c r="DM109" s="44"/>
      <c r="DN109" s="44">
        <f>(DM109/12*5*$D109*$G109*$H109*$N109)+(DM109/12*4*$E109*$G109*$I109*$N109)+(DM109/12*3*$F109*$G109*$I109*$N109)</f>
        <v>0</v>
      </c>
      <c r="DO109" s="44"/>
      <c r="DP109" s="44">
        <f t="shared" ref="DP109" si="743">(DO109*$D109*$G109*$H109*$L109)</f>
        <v>0</v>
      </c>
      <c r="DQ109" s="44">
        <f t="shared" si="742"/>
        <v>0</v>
      </c>
      <c r="DR109" s="44">
        <f t="shared" si="742"/>
        <v>0</v>
      </c>
    </row>
    <row r="110" spans="1:122" ht="30" customHeight="1" x14ac:dyDescent="0.25">
      <c r="A110" s="51"/>
      <c r="B110" s="52">
        <v>85</v>
      </c>
      <c r="C110" s="38" t="s">
        <v>241</v>
      </c>
      <c r="D110" s="39">
        <f>D346</f>
        <v>19063</v>
      </c>
      <c r="E110" s="40">
        <v>18530</v>
      </c>
      <c r="F110" s="40">
        <v>18715</v>
      </c>
      <c r="G110" s="53">
        <v>0.74</v>
      </c>
      <c r="H110" s="42">
        <v>1</v>
      </c>
      <c r="I110" s="42">
        <v>1</v>
      </c>
      <c r="J110" s="43"/>
      <c r="K110" s="39">
        <v>1.4</v>
      </c>
      <c r="L110" s="39">
        <v>1.68</v>
      </c>
      <c r="M110" s="39">
        <v>2.23</v>
      </c>
      <c r="N110" s="39">
        <v>2.57</v>
      </c>
      <c r="O110" s="44">
        <v>58</v>
      </c>
      <c r="P110" s="44">
        <f t="shared" ref="P110:P117" si="744">(O110/12*5*$D110*$G110*$H110*$K110*P$8)+(O110/12*4*$E110*$G110*$I110*$K110*P$9)+(O110/12*3*$F110*$G110*$I110*$K110*P$9)</f>
        <v>1199555.0207666666</v>
      </c>
      <c r="Q110" s="44">
        <v>253</v>
      </c>
      <c r="R110" s="44">
        <f t="shared" ref="R110:R117" si="745">(Q110/12*5*$D110*$G110*$H110*$K110*R$8)+(Q110/12*4*$E110*$G110*$I110*$K110*R$9)+(Q110/12*3*$F110*$G110*$I110*$K110*R$9)</f>
        <v>5232541.7285166662</v>
      </c>
      <c r="S110" s="44">
        <v>0</v>
      </c>
      <c r="T110" s="44">
        <f t="shared" ref="T110:T117" si="746">(S110/12*5*$D110*$G110*$H110*$K110*T$8)+(S110/12*4*$E110*$G110*$I110*$K110*T$9)+(S110/12*3*$F110*$G110*$I110*$K110*T$9)</f>
        <v>0</v>
      </c>
      <c r="U110" s="44"/>
      <c r="V110" s="44">
        <f t="shared" ref="V110:V117" si="747">(U110/12*5*$D110*$G110*$H110*$K110*V$8)+(U110/12*4*$E110*$G110*$I110*$K110*V$9)+(U110/12*3*$F110*$G110*$I110*$K110*V$9)</f>
        <v>0</v>
      </c>
      <c r="W110" s="44">
        <v>0</v>
      </c>
      <c r="X110" s="44">
        <f t="shared" ref="X110:X117" si="748">(W110/12*5*$D110*$G110*$H110*$K110*X$8)+(W110/12*4*$E110*$G110*$I110*$K110*X$9)+(W110/12*3*$F110*$G110*$I110*$K110*X$9)</f>
        <v>0</v>
      </c>
      <c r="Y110" s="44">
        <v>35</v>
      </c>
      <c r="Z110" s="44">
        <f t="shared" ref="Z110:Z117" si="749">(Y110/12*5*$D110*$G110*$H110*$K110*Z$8)+(Y110/12*4*$E110*$G110*$I110*$K110*Z$9)+(Y110/12*3*$F110*$G110*$I110*$K110*Z$9)</f>
        <v>723869.40908333333</v>
      </c>
      <c r="AA110" s="44"/>
      <c r="AB110" s="44">
        <f t="shared" ref="AB110:AB117" si="750">(AA110/12*5*$D110*$G110*$H110*$K110*AB$8)+(AA110/12*4*$E110*$G110*$I110*$K110*AB$9)+(AA110/12*3*$F110*$G110*$I110*$K110*AB$9)</f>
        <v>0</v>
      </c>
      <c r="AC110" s="44">
        <v>0</v>
      </c>
      <c r="AD110" s="44">
        <f t="shared" ref="AD110:AD117" si="751">(AC110/12*5*$D110*$G110*$H110*$K110*AD$8)+(AC110/12*4*$E110*$G110*$I110*$K110*AD$9)+(AC110/12*3*$F110*$G110*$I110*$K110*AD$9)</f>
        <v>0</v>
      </c>
      <c r="AE110" s="44">
        <v>0</v>
      </c>
      <c r="AF110" s="44">
        <f t="shared" ref="AF110:AF117" si="752">(AE110/12*5*$D110*$G110*$H110*$K110*AF$8)+(AE110/12*4*$E110*$G110*$I110*$K110*AF$9)+(AE110/12*3*$F110*$G110*$I110*$K110*AF$9)</f>
        <v>0</v>
      </c>
      <c r="AG110" s="44">
        <v>308</v>
      </c>
      <c r="AH110" s="44">
        <f t="shared" ref="AH110:AH117" si="753">(AG110/12*5*$D110*$G110*$H110*$K110*AH$8)+(AG110/12*4*$E110*$G110*$I110*$K110*AH$9)+(AG110/12*3*$F110*$G110*$I110*$K110*AH$9)</f>
        <v>6370050.7999333329</v>
      </c>
      <c r="AI110" s="44">
        <v>3</v>
      </c>
      <c r="AJ110" s="44">
        <f t="shared" ref="AJ110:AJ117" si="754">(AI110/12*5*$D110*$G110*$H110*$K110*AJ$8)+(AI110/12*4*$E110*$G110*$I110*$K110*AJ$9)+(AI110/12*3*$F110*$G110*$I110*$K110*AJ$9)</f>
        <v>52829.563849999999</v>
      </c>
      <c r="AK110" s="44"/>
      <c r="AL110" s="44">
        <f t="shared" ref="AL110:AL117" si="755">(AK110/12*5*$D110*$G110*$H110*$K110*AL$8)+(AK110/12*4*$E110*$G110*$I110*$K110*AL$9)+(AK110/12*3*$F110*$G110*$I110*$K110*AL$9)</f>
        <v>0</v>
      </c>
      <c r="AM110" s="47">
        <v>0</v>
      </c>
      <c r="AN110" s="44">
        <f t="shared" ref="AN110:AN117" si="756">(AM110/12*5*$D110*$G110*$H110*$K110*AN$8)+(AM110/12*4*$E110*$G110*$I110*$K110*AN$9)+(AM110/12*3*$F110*$G110*$I110*$K110*AN$9)</f>
        <v>0</v>
      </c>
      <c r="AO110" s="48">
        <v>96</v>
      </c>
      <c r="AP110" s="44">
        <f t="shared" ref="AP110:AP117" si="757">(AO110/12*5*$D110*$G110*$H110*$L110*AP$8)+(AO110/12*4*$E110*$G110*$I110*$L110*AP$9)+(AO110/12*3*$F110*$G110*$I110*$L110*AP$9)</f>
        <v>2294971.6661760001</v>
      </c>
      <c r="AQ110" s="44">
        <v>20</v>
      </c>
      <c r="AR110" s="44">
        <f t="shared" ref="AR110:AR117" si="758">(AQ110/12*5*$D110*$G110*$H110*$L110*AR$8)+(AQ110/12*4*$E110*$G110*$I110*$L110*AR$9)+(AQ110/12*3*$F110*$G110*$I110*$L110*AR$9)</f>
        <v>422636.51080000005</v>
      </c>
      <c r="AS110" s="44">
        <v>36</v>
      </c>
      <c r="AT110" s="44">
        <f t="shared" ref="AT110:AT117" si="759">(AS110/12*5*$D110*$G110*$H110*$L110*AT$8)+(AS110/12*4*$E110*$G110*$I110*$L110*AT$9)+(AS110/12*3*$F110*$G110*$I110*$L110*AT$10)</f>
        <v>860614.37481599988</v>
      </c>
      <c r="AU110" s="44">
        <v>0</v>
      </c>
      <c r="AV110" s="44">
        <f t="shared" ref="AV110:AV117" si="760">(AU110/12*5*$D110*$G110*$H110*$L110*AV$8)+(AU110/12*4*$E110*$G110*$I110*$L110*AV$9)+(AU110/12*3*$F110*$G110*$I110*$L110*AV$9)</f>
        <v>0</v>
      </c>
      <c r="AW110" s="44"/>
      <c r="AX110" s="44">
        <f t="shared" ref="AX110:AX117" si="761">(AW110/12*5*$D110*$G110*$H110*$K110*AX$8)+(AW110/12*4*$E110*$G110*$I110*$K110*AX$9)+(AW110/12*3*$F110*$G110*$I110*$K110*AX$9)</f>
        <v>0</v>
      </c>
      <c r="AY110" s="44"/>
      <c r="AZ110" s="44">
        <f t="shared" ref="AZ110:AZ117" si="762">(AY110/12*5*$D110*$G110*$H110*$K110*AZ$8)+(AY110/12*4*$E110*$G110*$I110*$K110*AZ$9)+(AY110/12*3*$F110*$G110*$I110*$K110*AZ$9)</f>
        <v>0</v>
      </c>
      <c r="BA110" s="44">
        <v>12</v>
      </c>
      <c r="BB110" s="44">
        <f t="shared" ref="BB110:BB117" si="763">(BA110/12*5*$D110*$G110*$H110*$L110*BB$8)+(BA110/12*4*$E110*$G110*$I110*$L110*BB$9)+(BA110/12*3*$F110*$G110*$I110*$L110*BB$9)</f>
        <v>279038.85071999999</v>
      </c>
      <c r="BC110" s="44">
        <v>0</v>
      </c>
      <c r="BD110" s="44">
        <f t="shared" ref="BD110:BD117" si="764">(BC110/12*5*$D110*$G110*$H110*$K110*BD$8)+(BC110/12*4*$E110*$G110*$I110*$K110*BD$9)+(BC110/12*3*$F110*$G110*$I110*$K110*BD$9)</f>
        <v>0</v>
      </c>
      <c r="BE110" s="44">
        <v>0</v>
      </c>
      <c r="BF110" s="44">
        <f t="shared" ref="BF110:BF117" si="765">(BE110/12*5*$D110*$G110*$H110*$K110*BF$8)+(BE110/12*4*$E110*$G110*$I110*$K110*BF$9)+(BE110/12*3*$F110*$G110*$I110*$K110*BF$9)</f>
        <v>0</v>
      </c>
      <c r="BG110" s="44">
        <v>0</v>
      </c>
      <c r="BH110" s="44">
        <f t="shared" ref="BH110:BH117" si="766">(BG110/12*5*$D110*$G110*$H110*$K110*BH$8)+(BG110/12*4*$E110*$G110*$I110*$K110*BH$9)+(BG110/12*3*$F110*$G110*$I110*$K110*BH$9)</f>
        <v>0</v>
      </c>
      <c r="BI110" s="44">
        <v>0</v>
      </c>
      <c r="BJ110" s="44">
        <f t="shared" ref="BJ110:BJ117" si="767">(BI110/12*5*$D110*$G110*$H110*$L110*BJ$8)+(BI110/12*4*$E110*$G110*$I110*$L110*BJ$9)+(BI110/12*3*$F110*$G110*$I110*$L110*BJ$9)</f>
        <v>0</v>
      </c>
      <c r="BK110" s="44">
        <v>9</v>
      </c>
      <c r="BL110" s="44">
        <f t="shared" ref="BL110:BL117" si="768">(BK110/12*5*$D110*$G110*$H110*$K110*BL$8)+(BK110/12*4*$E110*$G110*$I110*$K110*BL$9)+(BK110/12*3*$F110*$G110*$I110*$K110*BL$9)</f>
        <v>187396.86388499997</v>
      </c>
      <c r="BM110" s="44"/>
      <c r="BN110" s="44">
        <f t="shared" ref="BN110:BN117" si="769">(BM110/12*5*$D110*$G110*$H110*$K110*BN$8)+(BM110/12*4*$E110*$G110*$I110*$K110*BN$9)+(BM110/12*3*$F110*$G110*$I110*$K110*BN$10)</f>
        <v>0</v>
      </c>
      <c r="BO110" s="54"/>
      <c r="BP110" s="44">
        <f t="shared" ref="BP110:BP117" si="770">(BO110/12*5*$D110*$G110*$H110*$L110*BP$8)+(BO110/12*4*$E110*$G110*$I110*$L110*BP$9)+(BO110/12*3*$F110*$G110*$I110*$L110*BP$9)</f>
        <v>0</v>
      </c>
      <c r="BQ110" s="44">
        <v>220</v>
      </c>
      <c r="BR110" s="44">
        <f t="shared" ref="BR110:BR117" si="771">(BQ110/12*5*$D110*$G110*$H110*$L110*BR$8)+(BQ110/12*4*$E110*$G110*$I110*$L110*BR$9)+(BQ110/12*3*$F110*$G110*$I110*$L110*BR$9)</f>
        <v>5809803.8767999997</v>
      </c>
      <c r="BS110" s="44">
        <v>994</v>
      </c>
      <c r="BT110" s="44">
        <f t="shared" ref="BT110:BT117" si="772">(BS110/12*5*$D110*$G110*$H110*$K110*BT$8)+(BS110/12*4*$E110*$G110*$I110*$K110*BT$9)+(BS110/12*3*$F110*$G110*$I110*$K110*BT$9)</f>
        <v>17615982.832933333</v>
      </c>
      <c r="BU110" s="44">
        <v>5</v>
      </c>
      <c r="BV110" s="44">
        <f t="shared" ref="BV110:BV117" si="773">(BU110/12*5*$D110*$G110*$H110*$K110*BV$8)+(BU110/12*4*$E110*$G110*$I110*$K110*BV$9)+(BU110/12*3*$F110*$G110*$I110*$K110*BV$9)</f>
        <v>73421.026466666663</v>
      </c>
      <c r="BW110" s="44">
        <v>0</v>
      </c>
      <c r="BX110" s="44">
        <f t="shared" ref="BX110:BX117" si="774">(BW110/12*5*$D110*$G110*$H110*$L110*BX$8)+(BW110/12*4*$E110*$G110*$I110*$L110*BX$9)+(BW110/12*3*$F110*$G110*$I110*$L110*BX$9)</f>
        <v>0</v>
      </c>
      <c r="BY110" s="44"/>
      <c r="BZ110" s="44">
        <f t="shared" ref="BZ110:BZ117" si="775">(BY110/12*5*$D110*$G110*$H110*$L110*BZ$8)+(BY110/12*4*$E110*$G110*$I110*$L110*BZ$9)+(BY110/12*3*$F110*$G110*$I110*$L110*BZ$9)</f>
        <v>0</v>
      </c>
      <c r="CA110" s="44">
        <v>0</v>
      </c>
      <c r="CB110" s="44">
        <f t="shared" ref="CB110:CB117" si="776">(CA110/12*5*$D110*$G110*$H110*$K110*CB$8)+(CA110/12*4*$E110*$G110*$I110*$K110*CB$9)+(CA110/12*3*$F110*$G110*$I110*$K110*CB$9)</f>
        <v>0</v>
      </c>
      <c r="CC110" s="44">
        <v>13</v>
      </c>
      <c r="CD110" s="44">
        <f t="shared" ref="CD110:CD117" si="777">(CC110/12*5*$D110*$G110*$H110*$L110*CD$8)+(CC110/12*4*$E110*$G110*$I110*$L110*CD$9)+(CC110/12*3*$F110*$G110*$I110*$L110*CD$9)</f>
        <v>276468.14103999996</v>
      </c>
      <c r="CE110" s="44">
        <v>0</v>
      </c>
      <c r="CF110" s="44">
        <f t="shared" ref="CF110:CF117" si="778">(CE110/12*5*$D110*$G110*$H110*$K110*CF$8)+(CE110/12*4*$E110*$G110*$I110*$K110*CF$9)+(CE110/12*3*$F110*$G110*$I110*$K110*CF$9)</f>
        <v>0</v>
      </c>
      <c r="CG110" s="44"/>
      <c r="CH110" s="44">
        <f t="shared" ref="CH110:CH117" si="779">(CG110/12*5*$D110*$G110*$H110*$K110*CH$8)+(CG110/12*4*$E110*$G110*$I110*$K110*CH$9)+(CG110/12*3*$F110*$G110*$I110*$K110*CH$9)</f>
        <v>0</v>
      </c>
      <c r="CI110" s="44">
        <v>4</v>
      </c>
      <c r="CJ110" s="44">
        <f t="shared" ref="CJ110:CJ117" si="780">(CI110/12*5*$D110*$G110*$H110*$K110*CJ$8)+(CI110/12*4*$E110*$G110*$I110*$K110*CJ$9)+(CI110/12*3*$F110*$G110*$I110*$K110*CJ$9)</f>
        <v>58736.82117333333</v>
      </c>
      <c r="CK110" s="44">
        <v>13</v>
      </c>
      <c r="CL110" s="44">
        <f t="shared" ref="CL110:CL117" si="781">(CK110/12*5*$D110*$G110*$H110*$K110*CL$8)+(CK110/12*4*$E110*$G110*$I110*$K110*CL$9)+(CK110/12*3*$F110*$G110*$I110*$K110*CL$9)</f>
        <v>251910.07356666663</v>
      </c>
      <c r="CM110" s="44">
        <v>29</v>
      </c>
      <c r="CN110" s="44">
        <f t="shared" ref="CN110:CN117" si="782">(CM110/12*5*$D110*$G110*$H110*$L110*CN$8)+(CM110/12*4*$E110*$G110*$I110*$L110*CN$9)+(CM110/12*3*$F110*$G110*$I110*$L110*CN$9)</f>
        <v>687259.03871799994</v>
      </c>
      <c r="CO110" s="44">
        <v>33</v>
      </c>
      <c r="CP110" s="44">
        <f t="shared" ref="CP110:CP117" si="783">(CO110/12*5*$D110*$G110*$H110*$L110*CP$8)+(CO110/12*4*$E110*$G110*$I110*$L110*CP$9)+(CO110/12*3*$F110*$G110*$I110*$L110*CP$9)</f>
        <v>899060.58811799996</v>
      </c>
      <c r="CQ110" s="49">
        <v>18</v>
      </c>
      <c r="CR110" s="44">
        <f t="shared" ref="CR110:CR117" si="784">(CQ110/12*5*$D110*$G110*$H110*$K110*CR$8)+(CQ110/12*4*$E110*$G110*$I110*$K110*CR$9)+(CQ110/12*3*$F110*$G110*$I110*$K110*CR$9)</f>
        <v>396122.99159999995</v>
      </c>
      <c r="CS110" s="44">
        <v>10</v>
      </c>
      <c r="CT110" s="44">
        <f t="shared" ref="CT110:CT117" si="785">(CS110/12*5*$D110*$G110*$H110*$L110*CT$8)+(CS110/12*4*$E110*$G110*$I110*$L110*CT$9)+(CS110/12*3*$F110*$G110*$I110*$L110*CT$9)</f>
        <v>266280.78008</v>
      </c>
      <c r="CU110" s="44">
        <v>19</v>
      </c>
      <c r="CV110" s="44">
        <f t="shared" ref="CV110:CV117" si="786">(CU110/12*5*$D110*$G110*$H110*$L110*CV$8)+(CU110/12*4*$E110*$G110*$I110*$L110*CV$9)+(CU110/12*3*$F110*$G110*$I110*$L110*CV$9)</f>
        <v>439778.76664399996</v>
      </c>
      <c r="CW110" s="44">
        <v>60</v>
      </c>
      <c r="CX110" s="44">
        <f t="shared" ref="CX110:CX117" si="787">(CW110/12*5*$D110*$G110*$H110*$L110*CX$8)+(CW110/12*4*$E110*$G110*$I110*$L110*CX$9)+(CW110/12*3*$F110*$G110*$I110*$L110*CX$9)</f>
        <v>1600647.0706799999</v>
      </c>
      <c r="CY110" s="44">
        <v>51</v>
      </c>
      <c r="CZ110" s="44">
        <f t="shared" ref="CZ110:CZ117" si="788">(CY110/12*5*$D110*$G110*$H110*$L110*CZ$8)+(CY110/12*4*$E110*$G110*$I110*$L110*CZ$9)+(CY110/12*3*$F110*$G110*$I110*$L110*CZ$9)</f>
        <v>1358031.978408</v>
      </c>
      <c r="DA110" s="44">
        <v>58</v>
      </c>
      <c r="DB110" s="44">
        <f t="shared" ref="DB110:DB117" si="789">(DA110/12*5*$D110*$G110*$H110*$L110*DB$8)+(DA110/12*4*$E110*$G110*$I110*$L110*DB$9)+(DA110/12*3*$F110*$G110*$I110*$L110*DB$9)</f>
        <v>1547292.1683239997</v>
      </c>
      <c r="DC110" s="44">
        <v>163</v>
      </c>
      <c r="DD110" s="44">
        <f t="shared" ref="DD110:DD117" si="790">(DC110/12*5*$D110*$G110*$H110*$K110*DD$8)+(DC110/12*4*$E110*$G110*$I110*$K110*DD$9)+(DC110/12*3*$F110*$G110*$I110*$K110*DD$9)</f>
        <v>3587113.7572666658</v>
      </c>
      <c r="DE110" s="44">
        <v>21</v>
      </c>
      <c r="DF110" s="44">
        <f t="shared" ref="DF110:DF117" si="791">(DE110/12*5*$D110*$G110*$H110*$K110*DF$8)+(DE110/12*4*$E110*$G110*$I110*$K110*DF$9)+(DE110/12*3*$F110*$G110*$I110*$K110*DF$9)</f>
        <v>475910.52382999996</v>
      </c>
      <c r="DG110" s="44">
        <v>4</v>
      </c>
      <c r="DH110" s="44">
        <f t="shared" ref="DH110:DH117" si="792">(DG110/12*5*$D110*$G110*$H110*$L110*DH$8)+(DG110/12*4*$E110*$G110*$I110*$L110*DH$9)+(DG110/12*3*$F110*$G110*$I110*$L110*DH$9)</f>
        <v>118101.2028</v>
      </c>
      <c r="DI110" s="44">
        <v>59</v>
      </c>
      <c r="DJ110" s="44">
        <f t="shared" ref="DJ110:DJ117" si="793">(DI110/12*5*$D110*$G110*$H110*$L110*DJ$8)+(DI110/12*4*$E110*$G110*$I110*$L110*DJ$9)+(DI110/12*3*$F110*$G110*$I110*$L110*DJ$9)</f>
        <v>1689558.4347600003</v>
      </c>
      <c r="DK110" s="44">
        <v>24</v>
      </c>
      <c r="DL110" s="44">
        <f t="shared" ref="DL110:DL117" si="794">(DK110/12*5*$D110*$G110*$H110*$M110*DL$8)+(DK110/12*4*$E110*$G110*$I110*$M110*DL$9)+(DK110/12*3*$F110*$G110*$I110*$M110*DL$9)</f>
        <v>940591.72230000014</v>
      </c>
      <c r="DM110" s="44">
        <v>39</v>
      </c>
      <c r="DN110" s="44">
        <f t="shared" si="294"/>
        <v>1652118.6448975001</v>
      </c>
      <c r="DO110" s="44"/>
      <c r="DP110" s="44">
        <f t="shared" si="570"/>
        <v>0</v>
      </c>
      <c r="DQ110" s="44">
        <f t="shared" si="742"/>
        <v>2667</v>
      </c>
      <c r="DR110" s="44">
        <f t="shared" si="742"/>
        <v>57367695.228953153</v>
      </c>
    </row>
    <row r="111" spans="1:122" ht="30" customHeight="1" x14ac:dyDescent="0.25">
      <c r="A111" s="51"/>
      <c r="B111" s="52">
        <v>86</v>
      </c>
      <c r="C111" s="38" t="s">
        <v>242</v>
      </c>
      <c r="D111" s="39">
        <f t="shared" si="572"/>
        <v>19063</v>
      </c>
      <c r="E111" s="40">
        <v>18530</v>
      </c>
      <c r="F111" s="40">
        <v>18715</v>
      </c>
      <c r="G111" s="53">
        <v>0.99</v>
      </c>
      <c r="H111" s="42">
        <v>1</v>
      </c>
      <c r="I111" s="42">
        <v>1</v>
      </c>
      <c r="J111" s="43"/>
      <c r="K111" s="39">
        <v>1.4</v>
      </c>
      <c r="L111" s="39">
        <v>1.68</v>
      </c>
      <c r="M111" s="39">
        <v>2.23</v>
      </c>
      <c r="N111" s="39">
        <v>2.57</v>
      </c>
      <c r="O111" s="44">
        <v>8</v>
      </c>
      <c r="P111" s="44">
        <f t="shared" si="744"/>
        <v>221353.11659999998</v>
      </c>
      <c r="Q111" s="44">
        <v>30</v>
      </c>
      <c r="R111" s="44">
        <f t="shared" si="745"/>
        <v>830074.18724999996</v>
      </c>
      <c r="S111" s="44"/>
      <c r="T111" s="44">
        <f t="shared" si="746"/>
        <v>0</v>
      </c>
      <c r="U111" s="44"/>
      <c r="V111" s="44">
        <f t="shared" si="747"/>
        <v>0</v>
      </c>
      <c r="W111" s="44"/>
      <c r="X111" s="44">
        <f t="shared" si="748"/>
        <v>0</v>
      </c>
      <c r="Y111" s="44">
        <v>6</v>
      </c>
      <c r="Z111" s="44">
        <f t="shared" si="749"/>
        <v>166014.83744999999</v>
      </c>
      <c r="AA111" s="44"/>
      <c r="AB111" s="44">
        <f t="shared" si="750"/>
        <v>0</v>
      </c>
      <c r="AC111" s="44"/>
      <c r="AD111" s="44">
        <f t="shared" si="751"/>
        <v>0</v>
      </c>
      <c r="AE111" s="44">
        <v>0</v>
      </c>
      <c r="AF111" s="44">
        <f t="shared" si="752"/>
        <v>0</v>
      </c>
      <c r="AG111" s="44">
        <v>64</v>
      </c>
      <c r="AH111" s="44">
        <f t="shared" si="753"/>
        <v>1770824.9327999998</v>
      </c>
      <c r="AI111" s="44"/>
      <c r="AJ111" s="44">
        <f t="shared" si="754"/>
        <v>0</v>
      </c>
      <c r="AK111" s="44"/>
      <c r="AL111" s="44">
        <f t="shared" si="755"/>
        <v>0</v>
      </c>
      <c r="AM111" s="47">
        <v>0</v>
      </c>
      <c r="AN111" s="44">
        <f t="shared" si="756"/>
        <v>0</v>
      </c>
      <c r="AO111" s="48">
        <v>9</v>
      </c>
      <c r="AP111" s="44">
        <f t="shared" si="757"/>
        <v>287840.61860400002</v>
      </c>
      <c r="AQ111" s="44"/>
      <c r="AR111" s="44">
        <f t="shared" si="758"/>
        <v>0</v>
      </c>
      <c r="AS111" s="44">
        <v>3</v>
      </c>
      <c r="AT111" s="44">
        <f t="shared" si="759"/>
        <v>95946.872868000006</v>
      </c>
      <c r="AU111" s="44"/>
      <c r="AV111" s="44">
        <f t="shared" si="760"/>
        <v>0</v>
      </c>
      <c r="AW111" s="44"/>
      <c r="AX111" s="44">
        <f t="shared" si="761"/>
        <v>0</v>
      </c>
      <c r="AY111" s="44"/>
      <c r="AZ111" s="44">
        <f t="shared" si="762"/>
        <v>0</v>
      </c>
      <c r="BA111" s="44"/>
      <c r="BB111" s="44">
        <f t="shared" si="763"/>
        <v>0</v>
      </c>
      <c r="BC111" s="44"/>
      <c r="BD111" s="44">
        <f t="shared" si="764"/>
        <v>0</v>
      </c>
      <c r="BE111" s="44"/>
      <c r="BF111" s="44">
        <f t="shared" si="765"/>
        <v>0</v>
      </c>
      <c r="BG111" s="44"/>
      <c r="BH111" s="44">
        <f t="shared" si="766"/>
        <v>0</v>
      </c>
      <c r="BI111" s="44"/>
      <c r="BJ111" s="44">
        <f t="shared" si="767"/>
        <v>0</v>
      </c>
      <c r="BK111" s="44">
        <v>0</v>
      </c>
      <c r="BL111" s="44">
        <f t="shared" si="768"/>
        <v>0</v>
      </c>
      <c r="BM111" s="44"/>
      <c r="BN111" s="44">
        <f t="shared" si="769"/>
        <v>0</v>
      </c>
      <c r="BO111" s="54"/>
      <c r="BP111" s="44">
        <f t="shared" si="770"/>
        <v>0</v>
      </c>
      <c r="BQ111" s="44">
        <v>0</v>
      </c>
      <c r="BR111" s="44">
        <f t="shared" si="771"/>
        <v>0</v>
      </c>
      <c r="BS111" s="44"/>
      <c r="BT111" s="44">
        <f t="shared" si="772"/>
        <v>0</v>
      </c>
      <c r="BU111" s="44"/>
      <c r="BV111" s="44">
        <f t="shared" si="773"/>
        <v>0</v>
      </c>
      <c r="BW111" s="44"/>
      <c r="BX111" s="44">
        <f t="shared" si="774"/>
        <v>0</v>
      </c>
      <c r="BY111" s="44"/>
      <c r="BZ111" s="44">
        <f t="shared" si="775"/>
        <v>0</v>
      </c>
      <c r="CA111" s="44"/>
      <c r="CB111" s="44">
        <f t="shared" si="776"/>
        <v>0</v>
      </c>
      <c r="CC111" s="44">
        <v>2</v>
      </c>
      <c r="CD111" s="44">
        <f t="shared" si="777"/>
        <v>56903.00615999999</v>
      </c>
      <c r="CE111" s="44"/>
      <c r="CF111" s="44">
        <f t="shared" si="778"/>
        <v>0</v>
      </c>
      <c r="CG111" s="44"/>
      <c r="CH111" s="44">
        <f t="shared" si="779"/>
        <v>0</v>
      </c>
      <c r="CI111" s="44"/>
      <c r="CJ111" s="44">
        <f t="shared" si="780"/>
        <v>0</v>
      </c>
      <c r="CK111" s="44">
        <v>1</v>
      </c>
      <c r="CL111" s="44">
        <f t="shared" si="781"/>
        <v>25924.217549999998</v>
      </c>
      <c r="CM111" s="44"/>
      <c r="CN111" s="44">
        <f t="shared" si="782"/>
        <v>0</v>
      </c>
      <c r="CO111" s="44"/>
      <c r="CP111" s="44">
        <f t="shared" si="783"/>
        <v>0</v>
      </c>
      <c r="CQ111" s="49"/>
      <c r="CR111" s="44">
        <f t="shared" si="784"/>
        <v>0</v>
      </c>
      <c r="CS111" s="44">
        <v>12</v>
      </c>
      <c r="CT111" s="44">
        <f t="shared" si="785"/>
        <v>427488.60369600001</v>
      </c>
      <c r="CU111" s="44"/>
      <c r="CV111" s="44">
        <f t="shared" si="786"/>
        <v>0</v>
      </c>
      <c r="CW111" s="44"/>
      <c r="CX111" s="44">
        <f t="shared" si="787"/>
        <v>0</v>
      </c>
      <c r="CY111" s="44">
        <v>1</v>
      </c>
      <c r="CZ111" s="44">
        <f t="shared" si="788"/>
        <v>35624.050307999998</v>
      </c>
      <c r="DA111" s="44"/>
      <c r="DB111" s="44">
        <f t="shared" si="789"/>
        <v>0</v>
      </c>
      <c r="DC111" s="44">
        <v>1</v>
      </c>
      <c r="DD111" s="44">
        <f t="shared" si="790"/>
        <v>29441.573699999994</v>
      </c>
      <c r="DE111" s="44">
        <v>1</v>
      </c>
      <c r="DF111" s="44">
        <f t="shared" si="791"/>
        <v>30318.624104999995</v>
      </c>
      <c r="DG111" s="44"/>
      <c r="DH111" s="44">
        <f t="shared" si="792"/>
        <v>0</v>
      </c>
      <c r="DI111" s="44"/>
      <c r="DJ111" s="44">
        <f t="shared" si="793"/>
        <v>0</v>
      </c>
      <c r="DK111" s="44"/>
      <c r="DL111" s="44">
        <f t="shared" si="794"/>
        <v>0</v>
      </c>
      <c r="DM111" s="44"/>
      <c r="DN111" s="44">
        <f t="shared" si="294"/>
        <v>0</v>
      </c>
      <c r="DO111" s="44"/>
      <c r="DP111" s="44">
        <f t="shared" si="570"/>
        <v>0</v>
      </c>
      <c r="DQ111" s="44">
        <f t="shared" si="742"/>
        <v>138</v>
      </c>
      <c r="DR111" s="44">
        <f t="shared" si="742"/>
        <v>3977754.6410909998</v>
      </c>
    </row>
    <row r="112" spans="1:122" ht="30" customHeight="1" x14ac:dyDescent="0.25">
      <c r="A112" s="51"/>
      <c r="B112" s="52">
        <v>87</v>
      </c>
      <c r="C112" s="38" t="s">
        <v>243</v>
      </c>
      <c r="D112" s="39">
        <f t="shared" si="572"/>
        <v>19063</v>
      </c>
      <c r="E112" s="40">
        <v>18530</v>
      </c>
      <c r="F112" s="40">
        <v>18715</v>
      </c>
      <c r="G112" s="53">
        <v>1.1499999999999999</v>
      </c>
      <c r="H112" s="42">
        <v>1</v>
      </c>
      <c r="I112" s="42">
        <v>1</v>
      </c>
      <c r="J112" s="43"/>
      <c r="K112" s="39">
        <v>1.4</v>
      </c>
      <c r="L112" s="39">
        <v>1.68</v>
      </c>
      <c r="M112" s="39">
        <v>2.23</v>
      </c>
      <c r="N112" s="39">
        <v>2.57</v>
      </c>
      <c r="O112" s="44">
        <v>78</v>
      </c>
      <c r="P112" s="44">
        <f t="shared" si="744"/>
        <v>2506991.7372500002</v>
      </c>
      <c r="Q112" s="44">
        <v>120</v>
      </c>
      <c r="R112" s="44">
        <f t="shared" si="745"/>
        <v>3856910.3650000002</v>
      </c>
      <c r="S112" s="44"/>
      <c r="T112" s="44">
        <f t="shared" si="746"/>
        <v>0</v>
      </c>
      <c r="U112" s="44"/>
      <c r="V112" s="44">
        <f t="shared" si="747"/>
        <v>0</v>
      </c>
      <c r="W112" s="44"/>
      <c r="X112" s="44">
        <f t="shared" si="748"/>
        <v>0</v>
      </c>
      <c r="Y112" s="44">
        <v>6</v>
      </c>
      <c r="Z112" s="44">
        <f t="shared" si="749"/>
        <v>192845.51824999999</v>
      </c>
      <c r="AA112" s="44"/>
      <c r="AB112" s="44">
        <f t="shared" si="750"/>
        <v>0</v>
      </c>
      <c r="AC112" s="44"/>
      <c r="AD112" s="44">
        <f t="shared" si="751"/>
        <v>0</v>
      </c>
      <c r="AE112" s="44">
        <v>0</v>
      </c>
      <c r="AF112" s="44">
        <f t="shared" si="752"/>
        <v>0</v>
      </c>
      <c r="AG112" s="44">
        <v>14</v>
      </c>
      <c r="AH112" s="44">
        <f t="shared" si="753"/>
        <v>449972.8759166667</v>
      </c>
      <c r="AI112" s="44">
        <v>4</v>
      </c>
      <c r="AJ112" s="44">
        <f t="shared" si="754"/>
        <v>109466.66383333332</v>
      </c>
      <c r="AK112" s="44"/>
      <c r="AL112" s="44">
        <f t="shared" si="755"/>
        <v>0</v>
      </c>
      <c r="AM112" s="47">
        <v>0</v>
      </c>
      <c r="AN112" s="44">
        <f t="shared" si="756"/>
        <v>0</v>
      </c>
      <c r="AO112" s="48">
        <v>248</v>
      </c>
      <c r="AP112" s="44">
        <f t="shared" si="757"/>
        <v>9213484.2228800021</v>
      </c>
      <c r="AQ112" s="44">
        <v>17</v>
      </c>
      <c r="AR112" s="44">
        <f t="shared" si="758"/>
        <v>558279.98554999998</v>
      </c>
      <c r="AS112" s="44">
        <v>48</v>
      </c>
      <c r="AT112" s="44">
        <f t="shared" si="759"/>
        <v>1783255.01088</v>
      </c>
      <c r="AU112" s="44"/>
      <c r="AV112" s="44">
        <f t="shared" si="760"/>
        <v>0</v>
      </c>
      <c r="AW112" s="44"/>
      <c r="AX112" s="44">
        <f t="shared" si="761"/>
        <v>0</v>
      </c>
      <c r="AY112" s="44"/>
      <c r="AZ112" s="44">
        <f t="shared" si="762"/>
        <v>0</v>
      </c>
      <c r="BA112" s="44">
        <v>2</v>
      </c>
      <c r="BB112" s="44">
        <f t="shared" si="763"/>
        <v>72273.576199999996</v>
      </c>
      <c r="BC112" s="44"/>
      <c r="BD112" s="44">
        <f t="shared" si="764"/>
        <v>0</v>
      </c>
      <c r="BE112" s="44"/>
      <c r="BF112" s="44">
        <f t="shared" si="765"/>
        <v>0</v>
      </c>
      <c r="BG112" s="44"/>
      <c r="BH112" s="44">
        <f t="shared" si="766"/>
        <v>0</v>
      </c>
      <c r="BI112" s="44"/>
      <c r="BJ112" s="44">
        <f t="shared" si="767"/>
        <v>0</v>
      </c>
      <c r="BK112" s="44">
        <v>0</v>
      </c>
      <c r="BL112" s="44">
        <f t="shared" si="768"/>
        <v>0</v>
      </c>
      <c r="BM112" s="44">
        <v>1</v>
      </c>
      <c r="BN112" s="44">
        <f t="shared" si="769"/>
        <v>30959.288383333329</v>
      </c>
      <c r="BO112" s="54"/>
      <c r="BP112" s="44">
        <f t="shared" si="770"/>
        <v>0</v>
      </c>
      <c r="BQ112" s="44">
        <v>3</v>
      </c>
      <c r="BR112" s="44">
        <f t="shared" si="771"/>
        <v>123119.30819999997</v>
      </c>
      <c r="BS112" s="44"/>
      <c r="BT112" s="44">
        <f t="shared" si="772"/>
        <v>0</v>
      </c>
      <c r="BU112" s="44"/>
      <c r="BV112" s="44">
        <f t="shared" si="773"/>
        <v>0</v>
      </c>
      <c r="BW112" s="44"/>
      <c r="BX112" s="44">
        <f t="shared" si="774"/>
        <v>0</v>
      </c>
      <c r="BY112" s="44"/>
      <c r="BZ112" s="44">
        <f t="shared" si="775"/>
        <v>0</v>
      </c>
      <c r="CA112" s="44"/>
      <c r="CB112" s="44">
        <f t="shared" si="776"/>
        <v>0</v>
      </c>
      <c r="CC112" s="44">
        <v>32</v>
      </c>
      <c r="CD112" s="44">
        <f t="shared" si="777"/>
        <v>1057591.2256</v>
      </c>
      <c r="CE112" s="44"/>
      <c r="CF112" s="44">
        <f t="shared" si="778"/>
        <v>0</v>
      </c>
      <c r="CG112" s="44"/>
      <c r="CH112" s="44">
        <f t="shared" si="779"/>
        <v>0</v>
      </c>
      <c r="CI112" s="44"/>
      <c r="CJ112" s="44">
        <f t="shared" si="780"/>
        <v>0</v>
      </c>
      <c r="CK112" s="44">
        <v>44</v>
      </c>
      <c r="CL112" s="44">
        <f t="shared" si="781"/>
        <v>1325015.5636666664</v>
      </c>
      <c r="CM112" s="44">
        <v>8</v>
      </c>
      <c r="CN112" s="44">
        <f t="shared" si="782"/>
        <v>294631.08835999999</v>
      </c>
      <c r="CO112" s="44">
        <v>21</v>
      </c>
      <c r="CP112" s="44">
        <f t="shared" si="783"/>
        <v>889120.11478499987</v>
      </c>
      <c r="CQ112" s="49">
        <v>21</v>
      </c>
      <c r="CR112" s="44">
        <f t="shared" si="784"/>
        <v>718195.96449999989</v>
      </c>
      <c r="CS112" s="44">
        <v>3</v>
      </c>
      <c r="CT112" s="44">
        <f t="shared" si="785"/>
        <v>124144.41773999998</v>
      </c>
      <c r="CU112" s="44">
        <v>5</v>
      </c>
      <c r="CV112" s="44">
        <f t="shared" si="786"/>
        <v>179852.62505</v>
      </c>
      <c r="CW112" s="44">
        <v>3</v>
      </c>
      <c r="CX112" s="44">
        <f t="shared" si="787"/>
        <v>124374.60346499998</v>
      </c>
      <c r="CY112" s="44"/>
      <c r="CZ112" s="44">
        <f t="shared" si="788"/>
        <v>0</v>
      </c>
      <c r="DA112" s="44">
        <v>39</v>
      </c>
      <c r="DB112" s="44">
        <f t="shared" si="789"/>
        <v>1616869.8450449998</v>
      </c>
      <c r="DC112" s="44">
        <v>43</v>
      </c>
      <c r="DD112" s="44">
        <f t="shared" si="790"/>
        <v>1470591.7368333333</v>
      </c>
      <c r="DE112" s="44">
        <v>7</v>
      </c>
      <c r="DF112" s="44">
        <f t="shared" si="791"/>
        <v>246530.22630833334</v>
      </c>
      <c r="DG112" s="44"/>
      <c r="DH112" s="44">
        <f t="shared" si="792"/>
        <v>0</v>
      </c>
      <c r="DI112" s="44">
        <v>12</v>
      </c>
      <c r="DJ112" s="44">
        <f t="shared" si="793"/>
        <v>534033.58679999993</v>
      </c>
      <c r="DK112" s="44">
        <v>8</v>
      </c>
      <c r="DL112" s="44">
        <f t="shared" si="794"/>
        <v>487243.45974999998</v>
      </c>
      <c r="DM112" s="44">
        <v>20</v>
      </c>
      <c r="DN112" s="44">
        <f t="shared" si="294"/>
        <v>1316657.2707083332</v>
      </c>
      <c r="DO112" s="44"/>
      <c r="DP112" s="44">
        <f t="shared" si="570"/>
        <v>0</v>
      </c>
      <c r="DQ112" s="44">
        <f t="shared" si="742"/>
        <v>807</v>
      </c>
      <c r="DR112" s="44">
        <f t="shared" si="742"/>
        <v>29282410.280955013</v>
      </c>
    </row>
    <row r="113" spans="1:122" ht="15.75" customHeight="1" x14ac:dyDescent="0.25">
      <c r="A113" s="51"/>
      <c r="B113" s="52">
        <v>88</v>
      </c>
      <c r="C113" s="38" t="s">
        <v>244</v>
      </c>
      <c r="D113" s="39">
        <f t="shared" si="572"/>
        <v>19063</v>
      </c>
      <c r="E113" s="40">
        <v>18530</v>
      </c>
      <c r="F113" s="40">
        <v>18715</v>
      </c>
      <c r="G113" s="53">
        <v>2.82</v>
      </c>
      <c r="H113" s="42">
        <v>1</v>
      </c>
      <c r="I113" s="42">
        <v>1</v>
      </c>
      <c r="J113" s="43"/>
      <c r="K113" s="39">
        <v>1.4</v>
      </c>
      <c r="L113" s="39">
        <v>1.68</v>
      </c>
      <c r="M113" s="39">
        <v>2.23</v>
      </c>
      <c r="N113" s="39">
        <v>2.57</v>
      </c>
      <c r="O113" s="44">
        <v>67</v>
      </c>
      <c r="P113" s="44">
        <f t="shared" si="744"/>
        <v>5280613.3649499994</v>
      </c>
      <c r="Q113" s="44">
        <v>225</v>
      </c>
      <c r="R113" s="44">
        <f t="shared" si="745"/>
        <v>17733403.091250002</v>
      </c>
      <c r="S113" s="44"/>
      <c r="T113" s="44">
        <f t="shared" si="746"/>
        <v>0</v>
      </c>
      <c r="U113" s="44"/>
      <c r="V113" s="44">
        <f t="shared" si="747"/>
        <v>0</v>
      </c>
      <c r="W113" s="44"/>
      <c r="X113" s="44">
        <f t="shared" si="748"/>
        <v>0</v>
      </c>
      <c r="Y113" s="44">
        <v>15</v>
      </c>
      <c r="Z113" s="44">
        <f t="shared" si="749"/>
        <v>1182226.8727500001</v>
      </c>
      <c r="AA113" s="44"/>
      <c r="AB113" s="44">
        <f t="shared" si="750"/>
        <v>0</v>
      </c>
      <c r="AC113" s="44"/>
      <c r="AD113" s="44">
        <f t="shared" si="751"/>
        <v>0</v>
      </c>
      <c r="AE113" s="44">
        <v>0</v>
      </c>
      <c r="AF113" s="44">
        <f t="shared" si="752"/>
        <v>0</v>
      </c>
      <c r="AG113" s="44">
        <v>5</v>
      </c>
      <c r="AH113" s="44">
        <f t="shared" si="753"/>
        <v>394075.62424999999</v>
      </c>
      <c r="AI113" s="44"/>
      <c r="AJ113" s="44">
        <f t="shared" si="754"/>
        <v>0</v>
      </c>
      <c r="AK113" s="44"/>
      <c r="AL113" s="44">
        <f t="shared" si="755"/>
        <v>0</v>
      </c>
      <c r="AM113" s="47">
        <v>0</v>
      </c>
      <c r="AN113" s="44">
        <f t="shared" si="756"/>
        <v>0</v>
      </c>
      <c r="AO113" s="48">
        <v>50</v>
      </c>
      <c r="AP113" s="44">
        <f t="shared" si="757"/>
        <v>4555053.5603999998</v>
      </c>
      <c r="AQ113" s="44"/>
      <c r="AR113" s="44">
        <f t="shared" si="758"/>
        <v>0</v>
      </c>
      <c r="AS113" s="44">
        <v>149</v>
      </c>
      <c r="AT113" s="44">
        <f t="shared" si="759"/>
        <v>13574059.609991997</v>
      </c>
      <c r="AU113" s="44"/>
      <c r="AV113" s="44">
        <f t="shared" si="760"/>
        <v>0</v>
      </c>
      <c r="AW113" s="44"/>
      <c r="AX113" s="44">
        <f t="shared" si="761"/>
        <v>0</v>
      </c>
      <c r="AY113" s="44"/>
      <c r="AZ113" s="44">
        <f t="shared" si="762"/>
        <v>0</v>
      </c>
      <c r="BA113" s="44">
        <v>3</v>
      </c>
      <c r="BB113" s="44">
        <f t="shared" si="763"/>
        <v>265841.06723999995</v>
      </c>
      <c r="BC113" s="44"/>
      <c r="BD113" s="44">
        <f t="shared" si="764"/>
        <v>0</v>
      </c>
      <c r="BE113" s="44"/>
      <c r="BF113" s="44">
        <f t="shared" si="765"/>
        <v>0</v>
      </c>
      <c r="BG113" s="44"/>
      <c r="BH113" s="44">
        <f t="shared" si="766"/>
        <v>0</v>
      </c>
      <c r="BI113" s="44"/>
      <c r="BJ113" s="44">
        <f t="shared" si="767"/>
        <v>0</v>
      </c>
      <c r="BK113" s="44">
        <v>6</v>
      </c>
      <c r="BL113" s="44">
        <f t="shared" si="768"/>
        <v>476089.32986999996</v>
      </c>
      <c r="BM113" s="44">
        <v>4</v>
      </c>
      <c r="BN113" s="44">
        <f t="shared" si="769"/>
        <v>303670.23735999997</v>
      </c>
      <c r="BO113" s="54"/>
      <c r="BP113" s="44">
        <f t="shared" si="770"/>
        <v>0</v>
      </c>
      <c r="BQ113" s="44">
        <v>0</v>
      </c>
      <c r="BR113" s="44">
        <f t="shared" si="771"/>
        <v>0</v>
      </c>
      <c r="BS113" s="44"/>
      <c r="BT113" s="44">
        <f t="shared" si="772"/>
        <v>0</v>
      </c>
      <c r="BU113" s="44"/>
      <c r="BV113" s="44">
        <f t="shared" si="773"/>
        <v>0</v>
      </c>
      <c r="BW113" s="44"/>
      <c r="BX113" s="44">
        <f t="shared" si="774"/>
        <v>0</v>
      </c>
      <c r="BY113" s="44"/>
      <c r="BZ113" s="44">
        <f t="shared" si="775"/>
        <v>0</v>
      </c>
      <c r="CA113" s="44"/>
      <c r="CB113" s="44">
        <f t="shared" si="776"/>
        <v>0</v>
      </c>
      <c r="CC113" s="44">
        <v>20</v>
      </c>
      <c r="CD113" s="44">
        <f t="shared" si="777"/>
        <v>1620873.5088</v>
      </c>
      <c r="CE113" s="44"/>
      <c r="CF113" s="44">
        <f t="shared" si="778"/>
        <v>0</v>
      </c>
      <c r="CG113" s="44"/>
      <c r="CH113" s="44">
        <f t="shared" si="779"/>
        <v>0</v>
      </c>
      <c r="CI113" s="44"/>
      <c r="CJ113" s="44">
        <f t="shared" si="780"/>
        <v>0</v>
      </c>
      <c r="CK113" s="44">
        <v>1</v>
      </c>
      <c r="CL113" s="44">
        <f t="shared" si="781"/>
        <v>73844.74089999999</v>
      </c>
      <c r="CM113" s="44">
        <v>20</v>
      </c>
      <c r="CN113" s="44">
        <f t="shared" si="782"/>
        <v>1806216.67212</v>
      </c>
      <c r="CO113" s="44">
        <v>18</v>
      </c>
      <c r="CP113" s="44">
        <f t="shared" si="783"/>
        <v>1868808.9866039995</v>
      </c>
      <c r="CQ113" s="49">
        <v>6</v>
      </c>
      <c r="CR113" s="44">
        <f t="shared" si="784"/>
        <v>503183.25959999987</v>
      </c>
      <c r="CS113" s="44">
        <v>2</v>
      </c>
      <c r="CT113" s="44">
        <f t="shared" si="785"/>
        <v>202949.13508799995</v>
      </c>
      <c r="CU113" s="44">
        <v>1</v>
      </c>
      <c r="CV113" s="44">
        <f t="shared" si="786"/>
        <v>88205.983067999987</v>
      </c>
      <c r="CW113" s="44">
        <v>2</v>
      </c>
      <c r="CX113" s="44">
        <f t="shared" si="787"/>
        <v>203325.43870799994</v>
      </c>
      <c r="CY113" s="44">
        <v>6</v>
      </c>
      <c r="CZ113" s="44">
        <f t="shared" si="788"/>
        <v>608847.40526399994</v>
      </c>
      <c r="DA113" s="44">
        <v>10</v>
      </c>
      <c r="DB113" s="44">
        <f t="shared" si="789"/>
        <v>1016627.1935399999</v>
      </c>
      <c r="DC113" s="44">
        <v>15</v>
      </c>
      <c r="DD113" s="44">
        <f t="shared" si="790"/>
        <v>1257958.1489999997</v>
      </c>
      <c r="DE113" s="44">
        <v>3</v>
      </c>
      <c r="DF113" s="44">
        <f t="shared" si="791"/>
        <v>259086.42416999995</v>
      </c>
      <c r="DG113" s="44"/>
      <c r="DH113" s="44">
        <f t="shared" si="792"/>
        <v>0</v>
      </c>
      <c r="DI113" s="44">
        <v>3</v>
      </c>
      <c r="DJ113" s="44">
        <f t="shared" si="793"/>
        <v>327385.80755999999</v>
      </c>
      <c r="DK113" s="44">
        <v>1</v>
      </c>
      <c r="DL113" s="44">
        <f t="shared" si="794"/>
        <v>149350.71266249998</v>
      </c>
      <c r="DM113" s="44">
        <v>3</v>
      </c>
      <c r="DN113" s="44">
        <f t="shared" ref="DN113:DN138" si="795">(DM113/12*5*$D113*$G113*$H113*$N113*DN$8)+(DM113/12*4*$E113*$G113*$I113*$N113*DN$9)+(DM113/12*3*$F113*$G113*$I113*$N113*DN$9)</f>
        <v>484300.89174749993</v>
      </c>
      <c r="DO113" s="44"/>
      <c r="DP113" s="44">
        <f t="shared" si="570"/>
        <v>0</v>
      </c>
      <c r="DQ113" s="44">
        <f t="shared" si="742"/>
        <v>635</v>
      </c>
      <c r="DR113" s="44">
        <f t="shared" si="742"/>
        <v>54235997.06689398</v>
      </c>
    </row>
    <row r="114" spans="1:122" s="9" customFormat="1" ht="28.5" customHeight="1" x14ac:dyDescent="0.25">
      <c r="A114" s="51"/>
      <c r="B114" s="52">
        <v>89</v>
      </c>
      <c r="C114" s="38" t="s">
        <v>245</v>
      </c>
      <c r="D114" s="39">
        <f t="shared" si="572"/>
        <v>19063</v>
      </c>
      <c r="E114" s="40">
        <v>18530</v>
      </c>
      <c r="F114" s="40">
        <v>18715</v>
      </c>
      <c r="G114" s="53">
        <v>2.52</v>
      </c>
      <c r="H114" s="42">
        <v>1</v>
      </c>
      <c r="I114" s="42">
        <v>1</v>
      </c>
      <c r="J114" s="43"/>
      <c r="K114" s="39">
        <v>1.4</v>
      </c>
      <c r="L114" s="39">
        <v>1.68</v>
      </c>
      <c r="M114" s="39">
        <v>2.23</v>
      </c>
      <c r="N114" s="39">
        <v>2.57</v>
      </c>
      <c r="O114" s="44">
        <v>440</v>
      </c>
      <c r="P114" s="44">
        <f t="shared" si="744"/>
        <v>30989436.323999994</v>
      </c>
      <c r="Q114" s="44">
        <v>1835</v>
      </c>
      <c r="R114" s="44">
        <f t="shared" si="745"/>
        <v>129240035.57849999</v>
      </c>
      <c r="S114" s="44">
        <v>0</v>
      </c>
      <c r="T114" s="44">
        <f t="shared" si="746"/>
        <v>0</v>
      </c>
      <c r="U114" s="44"/>
      <c r="V114" s="44">
        <f t="shared" si="747"/>
        <v>0</v>
      </c>
      <c r="W114" s="44">
        <v>0</v>
      </c>
      <c r="X114" s="44">
        <f t="shared" si="748"/>
        <v>0</v>
      </c>
      <c r="Y114" s="44">
        <v>100</v>
      </c>
      <c r="Z114" s="44">
        <f t="shared" si="749"/>
        <v>7043053.71</v>
      </c>
      <c r="AA114" s="44"/>
      <c r="AB114" s="44">
        <f t="shared" si="750"/>
        <v>0</v>
      </c>
      <c r="AC114" s="44">
        <v>0</v>
      </c>
      <c r="AD114" s="44">
        <f t="shared" si="751"/>
        <v>0</v>
      </c>
      <c r="AE114" s="44">
        <v>0</v>
      </c>
      <c r="AF114" s="44">
        <f t="shared" si="752"/>
        <v>0</v>
      </c>
      <c r="AG114" s="44">
        <v>2</v>
      </c>
      <c r="AH114" s="44">
        <f t="shared" si="753"/>
        <v>140861.0742</v>
      </c>
      <c r="AI114" s="44">
        <v>2</v>
      </c>
      <c r="AJ114" s="44">
        <f t="shared" si="754"/>
        <v>119937.38819999999</v>
      </c>
      <c r="AK114" s="44"/>
      <c r="AL114" s="44">
        <f t="shared" si="755"/>
        <v>0</v>
      </c>
      <c r="AM114" s="47">
        <v>0</v>
      </c>
      <c r="AN114" s="44">
        <f t="shared" si="756"/>
        <v>0</v>
      </c>
      <c r="AO114" s="48">
        <v>270</v>
      </c>
      <c r="AP114" s="44">
        <f t="shared" si="757"/>
        <v>21980556.32976</v>
      </c>
      <c r="AQ114" s="44"/>
      <c r="AR114" s="44">
        <f t="shared" si="758"/>
        <v>0</v>
      </c>
      <c r="AS114" s="44">
        <v>893</v>
      </c>
      <c r="AT114" s="44">
        <f t="shared" si="759"/>
        <v>72698654.823984012</v>
      </c>
      <c r="AU114" s="44">
        <v>0</v>
      </c>
      <c r="AV114" s="44">
        <f t="shared" si="760"/>
        <v>0</v>
      </c>
      <c r="AW114" s="44"/>
      <c r="AX114" s="44">
        <f t="shared" si="761"/>
        <v>0</v>
      </c>
      <c r="AY114" s="44"/>
      <c r="AZ114" s="44">
        <f t="shared" si="762"/>
        <v>0</v>
      </c>
      <c r="BA114" s="44">
        <v>36</v>
      </c>
      <c r="BB114" s="44">
        <f t="shared" si="763"/>
        <v>2850721.2316799997</v>
      </c>
      <c r="BC114" s="44">
        <v>0</v>
      </c>
      <c r="BD114" s="44">
        <f t="shared" si="764"/>
        <v>0</v>
      </c>
      <c r="BE114" s="44">
        <v>0</v>
      </c>
      <c r="BF114" s="44">
        <f t="shared" si="765"/>
        <v>0</v>
      </c>
      <c r="BG114" s="44">
        <v>0</v>
      </c>
      <c r="BH114" s="44">
        <f t="shared" si="766"/>
        <v>0</v>
      </c>
      <c r="BI114" s="44">
        <v>0</v>
      </c>
      <c r="BJ114" s="44">
        <f t="shared" si="767"/>
        <v>0</v>
      </c>
      <c r="BK114" s="44">
        <v>30</v>
      </c>
      <c r="BL114" s="44">
        <f t="shared" si="768"/>
        <v>2127207.6441000002</v>
      </c>
      <c r="BM114" s="44">
        <v>32</v>
      </c>
      <c r="BN114" s="44">
        <f t="shared" si="769"/>
        <v>2170919.1436799997</v>
      </c>
      <c r="BO114" s="54">
        <v>9</v>
      </c>
      <c r="BP114" s="44">
        <f t="shared" si="770"/>
        <v>651798.07056000002</v>
      </c>
      <c r="BQ114" s="44">
        <v>0</v>
      </c>
      <c r="BR114" s="44">
        <f t="shared" si="771"/>
        <v>0</v>
      </c>
      <c r="BS114" s="44">
        <v>0</v>
      </c>
      <c r="BT114" s="44">
        <f t="shared" si="772"/>
        <v>0</v>
      </c>
      <c r="BU114" s="44">
        <v>4</v>
      </c>
      <c r="BV114" s="44">
        <f t="shared" si="773"/>
        <v>200022.68832000002</v>
      </c>
      <c r="BW114" s="44"/>
      <c r="BX114" s="44">
        <f t="shared" si="774"/>
        <v>0</v>
      </c>
      <c r="BY114" s="44"/>
      <c r="BZ114" s="44">
        <f t="shared" si="775"/>
        <v>0</v>
      </c>
      <c r="CA114" s="44">
        <v>0</v>
      </c>
      <c r="CB114" s="44">
        <f t="shared" si="776"/>
        <v>0</v>
      </c>
      <c r="CC114" s="44">
        <v>108</v>
      </c>
      <c r="CD114" s="44">
        <f t="shared" si="777"/>
        <v>7821576.8467200007</v>
      </c>
      <c r="CE114" s="44">
        <v>0</v>
      </c>
      <c r="CF114" s="44">
        <f t="shared" si="778"/>
        <v>0</v>
      </c>
      <c r="CG114" s="44"/>
      <c r="CH114" s="44">
        <f t="shared" si="779"/>
        <v>0</v>
      </c>
      <c r="CI114" s="44">
        <v>14</v>
      </c>
      <c r="CJ114" s="44">
        <f t="shared" si="780"/>
        <v>700079.40911999997</v>
      </c>
      <c r="CK114" s="44">
        <v>1</v>
      </c>
      <c r="CL114" s="44">
        <f t="shared" si="781"/>
        <v>65988.917400000006</v>
      </c>
      <c r="CM114" s="44">
        <v>101</v>
      </c>
      <c r="CN114" s="44">
        <f t="shared" si="782"/>
        <v>8151033.1097159991</v>
      </c>
      <c r="CO114" s="44">
        <v>110</v>
      </c>
      <c r="CP114" s="44">
        <f t="shared" si="783"/>
        <v>10205552.621879999</v>
      </c>
      <c r="CQ114" s="49">
        <v>79</v>
      </c>
      <c r="CR114" s="44">
        <f t="shared" si="784"/>
        <v>5920432.8203999987</v>
      </c>
      <c r="CS114" s="44">
        <v>11</v>
      </c>
      <c r="CT114" s="44">
        <f t="shared" si="785"/>
        <v>997473.4086239998</v>
      </c>
      <c r="CU114" s="44">
        <v>12</v>
      </c>
      <c r="CV114" s="44">
        <f t="shared" si="786"/>
        <v>945868.41417600005</v>
      </c>
      <c r="CW114" s="44">
        <v>25</v>
      </c>
      <c r="CX114" s="44">
        <f t="shared" si="787"/>
        <v>2271188.4111000001</v>
      </c>
      <c r="CY114" s="44">
        <v>44</v>
      </c>
      <c r="CZ114" s="44">
        <f t="shared" si="788"/>
        <v>3989893.6344959992</v>
      </c>
      <c r="DA114" s="44">
        <v>75</v>
      </c>
      <c r="DB114" s="44">
        <f t="shared" si="789"/>
        <v>6813565.2332999995</v>
      </c>
      <c r="DC114" s="44">
        <v>173</v>
      </c>
      <c r="DD114" s="44">
        <f t="shared" si="790"/>
        <v>12964998.454799997</v>
      </c>
      <c r="DE114" s="44">
        <v>50</v>
      </c>
      <c r="DF114" s="44">
        <f t="shared" si="791"/>
        <v>3858733.977</v>
      </c>
      <c r="DG114" s="44"/>
      <c r="DH114" s="44">
        <f t="shared" si="792"/>
        <v>0</v>
      </c>
      <c r="DI114" s="44">
        <v>41</v>
      </c>
      <c r="DJ114" s="44">
        <f t="shared" si="793"/>
        <v>3998286.2455199994</v>
      </c>
      <c r="DK114" s="44">
        <v>5</v>
      </c>
      <c r="DL114" s="44">
        <f t="shared" si="794"/>
        <v>667311.69487500004</v>
      </c>
      <c r="DM114" s="44">
        <v>11</v>
      </c>
      <c r="DN114" s="44">
        <f t="shared" si="795"/>
        <v>1586858.2410449996</v>
      </c>
      <c r="DO114" s="44"/>
      <c r="DP114" s="44">
        <f t="shared" si="570"/>
        <v>0</v>
      </c>
      <c r="DQ114" s="44">
        <f t="shared" si="742"/>
        <v>4513</v>
      </c>
      <c r="DR114" s="44">
        <f t="shared" si="742"/>
        <v>341172045.44715595</v>
      </c>
    </row>
    <row r="115" spans="1:122" s="9" customFormat="1" ht="28.5" customHeight="1" x14ac:dyDescent="0.25">
      <c r="A115" s="51"/>
      <c r="B115" s="52">
        <v>90</v>
      </c>
      <c r="C115" s="38" t="s">
        <v>246</v>
      </c>
      <c r="D115" s="39">
        <f t="shared" si="572"/>
        <v>19063</v>
      </c>
      <c r="E115" s="40">
        <v>18530</v>
      </c>
      <c r="F115" s="40">
        <v>18715</v>
      </c>
      <c r="G115" s="53">
        <v>3.12</v>
      </c>
      <c r="H115" s="42">
        <v>1</v>
      </c>
      <c r="I115" s="42">
        <v>1</v>
      </c>
      <c r="J115" s="43"/>
      <c r="K115" s="39">
        <v>1.4</v>
      </c>
      <c r="L115" s="39">
        <v>1.68</v>
      </c>
      <c r="M115" s="39">
        <v>2.23</v>
      </c>
      <c r="N115" s="39">
        <v>2.57</v>
      </c>
      <c r="O115" s="44">
        <v>0</v>
      </c>
      <c r="P115" s="44">
        <f t="shared" si="744"/>
        <v>0</v>
      </c>
      <c r="Q115" s="44">
        <v>8</v>
      </c>
      <c r="R115" s="44">
        <f t="shared" si="745"/>
        <v>697597.70079999999</v>
      </c>
      <c r="S115" s="44"/>
      <c r="T115" s="44">
        <f t="shared" si="746"/>
        <v>0</v>
      </c>
      <c r="U115" s="44"/>
      <c r="V115" s="44">
        <f t="shared" si="747"/>
        <v>0</v>
      </c>
      <c r="W115" s="44"/>
      <c r="X115" s="44">
        <f t="shared" si="748"/>
        <v>0</v>
      </c>
      <c r="Y115" s="44">
        <v>0</v>
      </c>
      <c r="Z115" s="44">
        <f t="shared" si="749"/>
        <v>0</v>
      </c>
      <c r="AA115" s="44"/>
      <c r="AB115" s="44">
        <f t="shared" si="750"/>
        <v>0</v>
      </c>
      <c r="AC115" s="44"/>
      <c r="AD115" s="44">
        <f t="shared" si="751"/>
        <v>0</v>
      </c>
      <c r="AE115" s="44">
        <v>0</v>
      </c>
      <c r="AF115" s="44">
        <f t="shared" si="752"/>
        <v>0</v>
      </c>
      <c r="AG115" s="44">
        <v>0</v>
      </c>
      <c r="AH115" s="44">
        <f t="shared" si="753"/>
        <v>0</v>
      </c>
      <c r="AI115" s="44"/>
      <c r="AJ115" s="44">
        <f t="shared" si="754"/>
        <v>0</v>
      </c>
      <c r="AK115" s="44"/>
      <c r="AL115" s="44">
        <f t="shared" si="755"/>
        <v>0</v>
      </c>
      <c r="AM115" s="47">
        <v>0</v>
      </c>
      <c r="AN115" s="44">
        <f t="shared" si="756"/>
        <v>0</v>
      </c>
      <c r="AO115" s="48">
        <v>8</v>
      </c>
      <c r="AP115" s="44">
        <f t="shared" si="757"/>
        <v>806341.39622400003</v>
      </c>
      <c r="AQ115" s="44"/>
      <c r="AR115" s="44">
        <f t="shared" si="758"/>
        <v>0</v>
      </c>
      <c r="AS115" s="44">
        <v>3</v>
      </c>
      <c r="AT115" s="44">
        <f t="shared" si="759"/>
        <v>302378.02358399995</v>
      </c>
      <c r="AU115" s="44"/>
      <c r="AV115" s="44">
        <f t="shared" si="760"/>
        <v>0</v>
      </c>
      <c r="AW115" s="44"/>
      <c r="AX115" s="44">
        <f t="shared" si="761"/>
        <v>0</v>
      </c>
      <c r="AY115" s="44"/>
      <c r="AZ115" s="44">
        <f t="shared" si="762"/>
        <v>0</v>
      </c>
      <c r="BA115" s="44"/>
      <c r="BB115" s="44">
        <f t="shared" si="763"/>
        <v>0</v>
      </c>
      <c r="BC115" s="44"/>
      <c r="BD115" s="44">
        <f t="shared" si="764"/>
        <v>0</v>
      </c>
      <c r="BE115" s="44"/>
      <c r="BF115" s="44">
        <f t="shared" si="765"/>
        <v>0</v>
      </c>
      <c r="BG115" s="44"/>
      <c r="BH115" s="44">
        <f t="shared" si="766"/>
        <v>0</v>
      </c>
      <c r="BI115" s="44"/>
      <c r="BJ115" s="44">
        <f t="shared" si="767"/>
        <v>0</v>
      </c>
      <c r="BK115" s="44">
        <v>0</v>
      </c>
      <c r="BL115" s="44">
        <f t="shared" si="768"/>
        <v>0</v>
      </c>
      <c r="BM115" s="44"/>
      <c r="BN115" s="44">
        <f t="shared" si="769"/>
        <v>0</v>
      </c>
      <c r="BO115" s="54"/>
      <c r="BP115" s="44">
        <f t="shared" si="770"/>
        <v>0</v>
      </c>
      <c r="BQ115" s="44">
        <v>0</v>
      </c>
      <c r="BR115" s="44">
        <f t="shared" si="771"/>
        <v>0</v>
      </c>
      <c r="BS115" s="44"/>
      <c r="BT115" s="44">
        <f t="shared" si="772"/>
        <v>0</v>
      </c>
      <c r="BU115" s="44"/>
      <c r="BV115" s="44">
        <f t="shared" si="773"/>
        <v>0</v>
      </c>
      <c r="BW115" s="44"/>
      <c r="BX115" s="44">
        <f t="shared" si="774"/>
        <v>0</v>
      </c>
      <c r="BY115" s="44"/>
      <c r="BZ115" s="44">
        <f t="shared" si="775"/>
        <v>0</v>
      </c>
      <c r="CA115" s="44"/>
      <c r="CB115" s="44">
        <f t="shared" si="776"/>
        <v>0</v>
      </c>
      <c r="CC115" s="44"/>
      <c r="CD115" s="44">
        <f t="shared" si="777"/>
        <v>0</v>
      </c>
      <c r="CE115" s="44"/>
      <c r="CF115" s="44">
        <f t="shared" si="778"/>
        <v>0</v>
      </c>
      <c r="CG115" s="44"/>
      <c r="CH115" s="44">
        <f t="shared" si="779"/>
        <v>0</v>
      </c>
      <c r="CI115" s="44"/>
      <c r="CJ115" s="44">
        <f t="shared" si="780"/>
        <v>0</v>
      </c>
      <c r="CK115" s="44"/>
      <c r="CL115" s="44">
        <f t="shared" si="781"/>
        <v>0</v>
      </c>
      <c r="CM115" s="44"/>
      <c r="CN115" s="44">
        <f t="shared" si="782"/>
        <v>0</v>
      </c>
      <c r="CO115" s="44"/>
      <c r="CP115" s="44">
        <f t="shared" si="783"/>
        <v>0</v>
      </c>
      <c r="CQ115" s="49"/>
      <c r="CR115" s="44">
        <f t="shared" si="784"/>
        <v>0</v>
      </c>
      <c r="CS115" s="44"/>
      <c r="CT115" s="44">
        <f t="shared" si="785"/>
        <v>0</v>
      </c>
      <c r="CU115" s="44"/>
      <c r="CV115" s="44">
        <f t="shared" si="786"/>
        <v>0</v>
      </c>
      <c r="CW115" s="44"/>
      <c r="CX115" s="44">
        <f t="shared" si="787"/>
        <v>0</v>
      </c>
      <c r="CY115" s="44"/>
      <c r="CZ115" s="44">
        <f t="shared" si="788"/>
        <v>0</v>
      </c>
      <c r="DA115" s="44">
        <v>7</v>
      </c>
      <c r="DB115" s="44">
        <f t="shared" si="789"/>
        <v>787345.315848</v>
      </c>
      <c r="DC115" s="44"/>
      <c r="DD115" s="44">
        <f t="shared" si="790"/>
        <v>0</v>
      </c>
      <c r="DE115" s="44"/>
      <c r="DF115" s="44">
        <f t="shared" si="791"/>
        <v>0</v>
      </c>
      <c r="DG115" s="44"/>
      <c r="DH115" s="44">
        <f t="shared" si="792"/>
        <v>0</v>
      </c>
      <c r="DI115" s="44"/>
      <c r="DJ115" s="44">
        <f t="shared" si="793"/>
        <v>0</v>
      </c>
      <c r="DK115" s="44"/>
      <c r="DL115" s="44">
        <f t="shared" si="794"/>
        <v>0</v>
      </c>
      <c r="DM115" s="44"/>
      <c r="DN115" s="44">
        <f t="shared" si="795"/>
        <v>0</v>
      </c>
      <c r="DO115" s="44"/>
      <c r="DP115" s="44">
        <f t="shared" si="570"/>
        <v>0</v>
      </c>
      <c r="DQ115" s="44">
        <f t="shared" si="742"/>
        <v>26</v>
      </c>
      <c r="DR115" s="44">
        <f t="shared" si="742"/>
        <v>2593662.436456</v>
      </c>
    </row>
    <row r="116" spans="1:122" ht="28.5" customHeight="1" x14ac:dyDescent="0.25">
      <c r="A116" s="51"/>
      <c r="B116" s="52">
        <v>91</v>
      </c>
      <c r="C116" s="38" t="s">
        <v>247</v>
      </c>
      <c r="D116" s="39">
        <f t="shared" si="572"/>
        <v>19063</v>
      </c>
      <c r="E116" s="40">
        <v>18530</v>
      </c>
      <c r="F116" s="40">
        <v>18715</v>
      </c>
      <c r="G116" s="53">
        <v>4.51</v>
      </c>
      <c r="H116" s="42">
        <v>1</v>
      </c>
      <c r="I116" s="42">
        <v>1</v>
      </c>
      <c r="J116" s="43"/>
      <c r="K116" s="39">
        <v>1.4</v>
      </c>
      <c r="L116" s="39">
        <v>1.68</v>
      </c>
      <c r="M116" s="39">
        <v>2.23</v>
      </c>
      <c r="N116" s="39">
        <v>2.57</v>
      </c>
      <c r="O116" s="44">
        <v>0</v>
      </c>
      <c r="P116" s="44">
        <f t="shared" si="744"/>
        <v>0</v>
      </c>
      <c r="Q116" s="44">
        <v>5</v>
      </c>
      <c r="R116" s="44">
        <f t="shared" si="745"/>
        <v>630241.51254166663</v>
      </c>
      <c r="S116" s="44"/>
      <c r="T116" s="44">
        <f t="shared" si="746"/>
        <v>0</v>
      </c>
      <c r="U116" s="44"/>
      <c r="V116" s="44">
        <f t="shared" si="747"/>
        <v>0</v>
      </c>
      <c r="W116" s="44"/>
      <c r="X116" s="44">
        <f t="shared" si="748"/>
        <v>0</v>
      </c>
      <c r="Y116" s="44">
        <v>0</v>
      </c>
      <c r="Z116" s="44">
        <f t="shared" si="749"/>
        <v>0</v>
      </c>
      <c r="AA116" s="44"/>
      <c r="AB116" s="44">
        <f t="shared" si="750"/>
        <v>0</v>
      </c>
      <c r="AC116" s="44"/>
      <c r="AD116" s="44">
        <f t="shared" si="751"/>
        <v>0</v>
      </c>
      <c r="AE116" s="44">
        <v>0</v>
      </c>
      <c r="AF116" s="44">
        <f t="shared" si="752"/>
        <v>0</v>
      </c>
      <c r="AG116" s="44">
        <v>0</v>
      </c>
      <c r="AH116" s="44">
        <f t="shared" si="753"/>
        <v>0</v>
      </c>
      <c r="AI116" s="44"/>
      <c r="AJ116" s="44">
        <f t="shared" si="754"/>
        <v>0</v>
      </c>
      <c r="AK116" s="44"/>
      <c r="AL116" s="44">
        <f t="shared" si="755"/>
        <v>0</v>
      </c>
      <c r="AM116" s="47">
        <v>0</v>
      </c>
      <c r="AN116" s="44">
        <f t="shared" si="756"/>
        <v>0</v>
      </c>
      <c r="AO116" s="48">
        <v>5</v>
      </c>
      <c r="AP116" s="44">
        <f t="shared" si="757"/>
        <v>728485.51621999999</v>
      </c>
      <c r="AQ116" s="44"/>
      <c r="AR116" s="44">
        <f t="shared" si="758"/>
        <v>0</v>
      </c>
      <c r="AS116" s="44"/>
      <c r="AT116" s="44">
        <f t="shared" si="759"/>
        <v>0</v>
      </c>
      <c r="AU116" s="44"/>
      <c r="AV116" s="44">
        <f t="shared" si="760"/>
        <v>0</v>
      </c>
      <c r="AW116" s="44"/>
      <c r="AX116" s="44">
        <f t="shared" si="761"/>
        <v>0</v>
      </c>
      <c r="AY116" s="44"/>
      <c r="AZ116" s="44">
        <f t="shared" si="762"/>
        <v>0</v>
      </c>
      <c r="BA116" s="44"/>
      <c r="BB116" s="44">
        <f t="shared" si="763"/>
        <v>0</v>
      </c>
      <c r="BC116" s="44"/>
      <c r="BD116" s="44">
        <f t="shared" si="764"/>
        <v>0</v>
      </c>
      <c r="BE116" s="44"/>
      <c r="BF116" s="44">
        <f t="shared" si="765"/>
        <v>0</v>
      </c>
      <c r="BG116" s="44"/>
      <c r="BH116" s="44">
        <f t="shared" si="766"/>
        <v>0</v>
      </c>
      <c r="BI116" s="44"/>
      <c r="BJ116" s="44">
        <f t="shared" si="767"/>
        <v>0</v>
      </c>
      <c r="BK116" s="44">
        <v>0</v>
      </c>
      <c r="BL116" s="44">
        <f t="shared" si="768"/>
        <v>0</v>
      </c>
      <c r="BM116" s="44"/>
      <c r="BN116" s="44">
        <f t="shared" si="769"/>
        <v>0</v>
      </c>
      <c r="BO116" s="54"/>
      <c r="BP116" s="44">
        <f t="shared" si="770"/>
        <v>0</v>
      </c>
      <c r="BQ116" s="44">
        <v>0</v>
      </c>
      <c r="BR116" s="44">
        <f t="shared" si="771"/>
        <v>0</v>
      </c>
      <c r="BS116" s="44"/>
      <c r="BT116" s="44">
        <f t="shared" si="772"/>
        <v>0</v>
      </c>
      <c r="BU116" s="44"/>
      <c r="BV116" s="44">
        <f t="shared" si="773"/>
        <v>0</v>
      </c>
      <c r="BW116" s="44"/>
      <c r="BX116" s="44">
        <f t="shared" si="774"/>
        <v>0</v>
      </c>
      <c r="BY116" s="44"/>
      <c r="BZ116" s="44">
        <f t="shared" si="775"/>
        <v>0</v>
      </c>
      <c r="CA116" s="44"/>
      <c r="CB116" s="44">
        <f t="shared" si="776"/>
        <v>0</v>
      </c>
      <c r="CC116" s="44"/>
      <c r="CD116" s="44">
        <f t="shared" si="777"/>
        <v>0</v>
      </c>
      <c r="CE116" s="44"/>
      <c r="CF116" s="44">
        <f t="shared" si="778"/>
        <v>0</v>
      </c>
      <c r="CG116" s="44"/>
      <c r="CH116" s="44">
        <f t="shared" si="779"/>
        <v>0</v>
      </c>
      <c r="CI116" s="44"/>
      <c r="CJ116" s="44">
        <f t="shared" si="780"/>
        <v>0</v>
      </c>
      <c r="CK116" s="44"/>
      <c r="CL116" s="44">
        <f t="shared" si="781"/>
        <v>0</v>
      </c>
      <c r="CM116" s="44"/>
      <c r="CN116" s="44">
        <f t="shared" si="782"/>
        <v>0</v>
      </c>
      <c r="CO116" s="44"/>
      <c r="CP116" s="44">
        <f t="shared" si="783"/>
        <v>0</v>
      </c>
      <c r="CQ116" s="49"/>
      <c r="CR116" s="44">
        <f t="shared" si="784"/>
        <v>0</v>
      </c>
      <c r="CS116" s="44"/>
      <c r="CT116" s="44">
        <f t="shared" si="785"/>
        <v>0</v>
      </c>
      <c r="CU116" s="44"/>
      <c r="CV116" s="44">
        <f t="shared" si="786"/>
        <v>0</v>
      </c>
      <c r="CW116" s="44"/>
      <c r="CX116" s="44">
        <f t="shared" si="787"/>
        <v>0</v>
      </c>
      <c r="CY116" s="44"/>
      <c r="CZ116" s="44">
        <f t="shared" si="788"/>
        <v>0</v>
      </c>
      <c r="DA116" s="44"/>
      <c r="DB116" s="44">
        <f t="shared" si="789"/>
        <v>0</v>
      </c>
      <c r="DC116" s="44"/>
      <c r="DD116" s="44">
        <f t="shared" si="790"/>
        <v>0</v>
      </c>
      <c r="DE116" s="44"/>
      <c r="DF116" s="44">
        <f t="shared" si="791"/>
        <v>0</v>
      </c>
      <c r="DG116" s="44"/>
      <c r="DH116" s="44">
        <f t="shared" si="792"/>
        <v>0</v>
      </c>
      <c r="DI116" s="44"/>
      <c r="DJ116" s="44">
        <f t="shared" si="793"/>
        <v>0</v>
      </c>
      <c r="DK116" s="44"/>
      <c r="DL116" s="44">
        <f t="shared" si="794"/>
        <v>0</v>
      </c>
      <c r="DM116" s="44"/>
      <c r="DN116" s="44">
        <f t="shared" si="795"/>
        <v>0</v>
      </c>
      <c r="DO116" s="44"/>
      <c r="DP116" s="44">
        <f t="shared" si="570"/>
        <v>0</v>
      </c>
      <c r="DQ116" s="44">
        <f t="shared" si="742"/>
        <v>10</v>
      </c>
      <c r="DR116" s="44">
        <f t="shared" si="742"/>
        <v>1358727.0287616667</v>
      </c>
    </row>
    <row r="117" spans="1:122" ht="15.75" customHeight="1" x14ac:dyDescent="0.25">
      <c r="A117" s="51"/>
      <c r="B117" s="52">
        <v>92</v>
      </c>
      <c r="C117" s="38" t="s">
        <v>248</v>
      </c>
      <c r="D117" s="39">
        <f t="shared" si="572"/>
        <v>19063</v>
      </c>
      <c r="E117" s="40">
        <v>18530</v>
      </c>
      <c r="F117" s="40">
        <v>18715</v>
      </c>
      <c r="G117" s="53">
        <v>0.82</v>
      </c>
      <c r="H117" s="42">
        <v>1</v>
      </c>
      <c r="I117" s="42">
        <v>1</v>
      </c>
      <c r="J117" s="43"/>
      <c r="K117" s="39">
        <v>1.4</v>
      </c>
      <c r="L117" s="39">
        <v>1.68</v>
      </c>
      <c r="M117" s="39">
        <v>2.23</v>
      </c>
      <c r="N117" s="39">
        <v>2.57</v>
      </c>
      <c r="O117" s="44">
        <v>290</v>
      </c>
      <c r="P117" s="44">
        <f t="shared" si="744"/>
        <v>6646183.2231666669</v>
      </c>
      <c r="Q117" s="44">
        <v>577</v>
      </c>
      <c r="R117" s="44">
        <f t="shared" si="745"/>
        <v>13223612.826783335</v>
      </c>
      <c r="S117" s="44">
        <v>0</v>
      </c>
      <c r="T117" s="44">
        <f t="shared" si="746"/>
        <v>0</v>
      </c>
      <c r="U117" s="44"/>
      <c r="V117" s="44">
        <f t="shared" si="747"/>
        <v>0</v>
      </c>
      <c r="W117" s="44">
        <v>0</v>
      </c>
      <c r="X117" s="44">
        <f t="shared" si="748"/>
        <v>0</v>
      </c>
      <c r="Y117" s="44">
        <v>191</v>
      </c>
      <c r="Z117" s="44">
        <f t="shared" si="749"/>
        <v>4377313.778016666</v>
      </c>
      <c r="AA117" s="44">
        <v>54</v>
      </c>
      <c r="AB117" s="44">
        <f t="shared" si="750"/>
        <v>1439449.8488999996</v>
      </c>
      <c r="AC117" s="44">
        <v>0</v>
      </c>
      <c r="AD117" s="44">
        <f t="shared" si="751"/>
        <v>0</v>
      </c>
      <c r="AE117" s="44">
        <v>0</v>
      </c>
      <c r="AF117" s="44">
        <f t="shared" si="752"/>
        <v>0</v>
      </c>
      <c r="AG117" s="44"/>
      <c r="AH117" s="44">
        <f t="shared" si="753"/>
        <v>0</v>
      </c>
      <c r="AI117" s="44">
        <v>15</v>
      </c>
      <c r="AJ117" s="44">
        <f t="shared" si="754"/>
        <v>292704.34025000001</v>
      </c>
      <c r="AK117" s="44"/>
      <c r="AL117" s="44">
        <f t="shared" si="755"/>
        <v>0</v>
      </c>
      <c r="AM117" s="47">
        <v>0</v>
      </c>
      <c r="AN117" s="44">
        <f t="shared" si="756"/>
        <v>0</v>
      </c>
      <c r="AO117" s="48">
        <v>143</v>
      </c>
      <c r="AP117" s="44">
        <f t="shared" si="757"/>
        <v>3788124.6843439993</v>
      </c>
      <c r="AQ117" s="44">
        <v>137</v>
      </c>
      <c r="AR117" s="44">
        <f t="shared" si="758"/>
        <v>3208039.5691399993</v>
      </c>
      <c r="AS117" s="44">
        <v>174</v>
      </c>
      <c r="AT117" s="44">
        <f t="shared" si="759"/>
        <v>4609326.5389919998</v>
      </c>
      <c r="AU117" s="44">
        <v>0</v>
      </c>
      <c r="AV117" s="44">
        <f t="shared" si="760"/>
        <v>0</v>
      </c>
      <c r="AW117" s="44"/>
      <c r="AX117" s="44">
        <f t="shared" si="761"/>
        <v>0</v>
      </c>
      <c r="AY117" s="44"/>
      <c r="AZ117" s="44">
        <f t="shared" si="762"/>
        <v>0</v>
      </c>
      <c r="BA117" s="44">
        <v>169</v>
      </c>
      <c r="BB117" s="44">
        <f t="shared" si="763"/>
        <v>4354640.0825199997</v>
      </c>
      <c r="BC117" s="44">
        <v>0</v>
      </c>
      <c r="BD117" s="44">
        <f t="shared" si="764"/>
        <v>0</v>
      </c>
      <c r="BE117" s="44">
        <v>0</v>
      </c>
      <c r="BF117" s="44">
        <f t="shared" si="765"/>
        <v>0</v>
      </c>
      <c r="BG117" s="44">
        <v>0</v>
      </c>
      <c r="BH117" s="44">
        <f t="shared" si="766"/>
        <v>0</v>
      </c>
      <c r="BI117" s="44">
        <v>0</v>
      </c>
      <c r="BJ117" s="44">
        <f t="shared" si="767"/>
        <v>0</v>
      </c>
      <c r="BK117" s="44">
        <v>139</v>
      </c>
      <c r="BL117" s="44">
        <f t="shared" si="768"/>
        <v>3207131.3131550001</v>
      </c>
      <c r="BM117" s="44">
        <v>69</v>
      </c>
      <c r="BN117" s="44">
        <f t="shared" si="769"/>
        <v>1523196.9884600001</v>
      </c>
      <c r="BO117" s="54"/>
      <c r="BP117" s="44">
        <f t="shared" si="770"/>
        <v>0</v>
      </c>
      <c r="BQ117" s="44">
        <v>0</v>
      </c>
      <c r="BR117" s="44">
        <f t="shared" si="771"/>
        <v>0</v>
      </c>
      <c r="BS117" s="44">
        <v>0</v>
      </c>
      <c r="BT117" s="44">
        <f t="shared" si="772"/>
        <v>0</v>
      </c>
      <c r="BU117" s="44">
        <v>40</v>
      </c>
      <c r="BV117" s="44">
        <f t="shared" si="773"/>
        <v>650867.47786666662</v>
      </c>
      <c r="BW117" s="44"/>
      <c r="BX117" s="44">
        <f t="shared" si="774"/>
        <v>0</v>
      </c>
      <c r="BY117" s="44"/>
      <c r="BZ117" s="44">
        <f t="shared" si="775"/>
        <v>0</v>
      </c>
      <c r="CA117" s="44">
        <v>0</v>
      </c>
      <c r="CB117" s="44">
        <f t="shared" si="776"/>
        <v>0</v>
      </c>
      <c r="CC117" s="44">
        <v>160</v>
      </c>
      <c r="CD117" s="44">
        <f t="shared" si="777"/>
        <v>3770542.6304000001</v>
      </c>
      <c r="CE117" s="44">
        <v>0</v>
      </c>
      <c r="CF117" s="44">
        <f t="shared" si="778"/>
        <v>0</v>
      </c>
      <c r="CG117" s="44">
        <v>158</v>
      </c>
      <c r="CH117" s="44">
        <f t="shared" si="779"/>
        <v>2570926.5375733329</v>
      </c>
      <c r="CI117" s="44">
        <v>893</v>
      </c>
      <c r="CJ117" s="44">
        <f t="shared" si="780"/>
        <v>14530616.443373332</v>
      </c>
      <c r="CK117" s="44">
        <v>179</v>
      </c>
      <c r="CL117" s="44">
        <f t="shared" si="781"/>
        <v>3843592.5777666662</v>
      </c>
      <c r="CM117" s="44">
        <v>431</v>
      </c>
      <c r="CN117" s="44">
        <f t="shared" si="782"/>
        <v>11318317.309585998</v>
      </c>
      <c r="CO117" s="44">
        <v>185</v>
      </c>
      <c r="CP117" s="44">
        <f t="shared" si="783"/>
        <v>5585073.3504299996</v>
      </c>
      <c r="CQ117" s="49">
        <v>50</v>
      </c>
      <c r="CR117" s="44">
        <f t="shared" si="784"/>
        <v>1219297.4966666666</v>
      </c>
      <c r="CS117" s="44">
        <v>40</v>
      </c>
      <c r="CT117" s="44">
        <f t="shared" si="785"/>
        <v>1180271.5657600001</v>
      </c>
      <c r="CU117" s="44">
        <v>488</v>
      </c>
      <c r="CV117" s="44">
        <f t="shared" si="786"/>
        <v>12516491.554783998</v>
      </c>
      <c r="CW117" s="44">
        <v>196</v>
      </c>
      <c r="CX117" s="44">
        <f t="shared" si="787"/>
        <v>5794053.9909839984</v>
      </c>
      <c r="CY117" s="44">
        <v>35</v>
      </c>
      <c r="CZ117" s="44">
        <f t="shared" si="788"/>
        <v>1032737.6200399998</v>
      </c>
      <c r="DA117" s="44">
        <v>275</v>
      </c>
      <c r="DB117" s="44">
        <f t="shared" si="789"/>
        <v>8129412.4873500001</v>
      </c>
      <c r="DC117" s="44">
        <v>112</v>
      </c>
      <c r="DD117" s="44">
        <f t="shared" si="790"/>
        <v>2731226.392533333</v>
      </c>
      <c r="DE117" s="44">
        <v>30</v>
      </c>
      <c r="DF117" s="44">
        <f t="shared" si="791"/>
        <v>753371.87170000002</v>
      </c>
      <c r="DG117" s="44">
        <v>12</v>
      </c>
      <c r="DH117" s="44">
        <f t="shared" si="792"/>
        <v>392606.70119999995</v>
      </c>
      <c r="DI117" s="44">
        <v>230</v>
      </c>
      <c r="DJ117" s="44">
        <f t="shared" si="793"/>
        <v>7298459.0195999993</v>
      </c>
      <c r="DK117" s="44">
        <v>25</v>
      </c>
      <c r="DL117" s="44">
        <f t="shared" si="794"/>
        <v>1085705.5353125001</v>
      </c>
      <c r="DM117" s="44">
        <v>64</v>
      </c>
      <c r="DN117" s="44">
        <f t="shared" si="795"/>
        <v>3004268.4159466657</v>
      </c>
      <c r="DO117" s="44"/>
      <c r="DP117" s="44">
        <f t="shared" si="570"/>
        <v>0</v>
      </c>
      <c r="DQ117" s="44">
        <f t="shared" si="742"/>
        <v>5561</v>
      </c>
      <c r="DR117" s="44">
        <f t="shared" si="742"/>
        <v>134077562.17260084</v>
      </c>
    </row>
    <row r="118" spans="1:122" ht="15.75" customHeight="1" x14ac:dyDescent="0.25">
      <c r="A118" s="100">
        <v>16</v>
      </c>
      <c r="B118" s="114"/>
      <c r="C118" s="118" t="s">
        <v>249</v>
      </c>
      <c r="D118" s="109">
        <f t="shared" si="572"/>
        <v>19063</v>
      </c>
      <c r="E118" s="110">
        <v>18530</v>
      </c>
      <c r="F118" s="110">
        <v>18715</v>
      </c>
      <c r="G118" s="115">
        <v>1.2</v>
      </c>
      <c r="H118" s="111">
        <v>1</v>
      </c>
      <c r="I118" s="111">
        <v>1</v>
      </c>
      <c r="J118" s="112"/>
      <c r="K118" s="109">
        <v>1.4</v>
      </c>
      <c r="L118" s="109">
        <v>1.68</v>
      </c>
      <c r="M118" s="109">
        <v>2.23</v>
      </c>
      <c r="N118" s="109">
        <v>2.57</v>
      </c>
      <c r="O118" s="108">
        <f t="shared" ref="O118:BZ118" si="796">SUM(O119:O130)</f>
        <v>204</v>
      </c>
      <c r="P118" s="108">
        <f t="shared" si="796"/>
        <v>5897624.6031500008</v>
      </c>
      <c r="Q118" s="108">
        <f t="shared" si="796"/>
        <v>2433</v>
      </c>
      <c r="R118" s="108">
        <f t="shared" si="796"/>
        <v>102473019.1261</v>
      </c>
      <c r="S118" s="108">
        <v>0</v>
      </c>
      <c r="T118" s="108">
        <f t="shared" ref="T118:AF118" si="797">SUM(T119:T130)</f>
        <v>0</v>
      </c>
      <c r="U118" s="108">
        <f t="shared" si="797"/>
        <v>0</v>
      </c>
      <c r="V118" s="108">
        <f t="shared" si="797"/>
        <v>0</v>
      </c>
      <c r="W118" s="108">
        <f t="shared" si="797"/>
        <v>0</v>
      </c>
      <c r="X118" s="108">
        <f t="shared" si="797"/>
        <v>0</v>
      </c>
      <c r="Y118" s="108">
        <f t="shared" si="797"/>
        <v>184</v>
      </c>
      <c r="Z118" s="108">
        <f t="shared" si="797"/>
        <v>3292866.4533333341</v>
      </c>
      <c r="AA118" s="108">
        <f t="shared" si="797"/>
        <v>0</v>
      </c>
      <c r="AB118" s="108">
        <f t="shared" si="797"/>
        <v>0</v>
      </c>
      <c r="AC118" s="108">
        <f t="shared" si="797"/>
        <v>0</v>
      </c>
      <c r="AD118" s="108">
        <f t="shared" si="797"/>
        <v>0</v>
      </c>
      <c r="AE118" s="108">
        <f t="shared" si="797"/>
        <v>0</v>
      </c>
      <c r="AF118" s="108">
        <f t="shared" si="797"/>
        <v>0</v>
      </c>
      <c r="AG118" s="108">
        <f t="shared" si="796"/>
        <v>317</v>
      </c>
      <c r="AH118" s="108">
        <f t="shared" si="796"/>
        <v>8753334.5208166651</v>
      </c>
      <c r="AI118" s="108">
        <f t="shared" si="796"/>
        <v>16</v>
      </c>
      <c r="AJ118" s="108">
        <f t="shared" si="796"/>
        <v>292713.24285000004</v>
      </c>
      <c r="AK118" s="108">
        <f t="shared" si="796"/>
        <v>0</v>
      </c>
      <c r="AL118" s="108">
        <f t="shared" si="796"/>
        <v>0</v>
      </c>
      <c r="AM118" s="108">
        <f t="shared" si="796"/>
        <v>6</v>
      </c>
      <c r="AN118" s="108">
        <f t="shared" si="796"/>
        <v>242661.49215000001</v>
      </c>
      <c r="AO118" s="108">
        <f t="shared" si="796"/>
        <v>46</v>
      </c>
      <c r="AP118" s="108">
        <f t="shared" si="796"/>
        <v>1363447.9322799998</v>
      </c>
      <c r="AQ118" s="108">
        <f t="shared" si="796"/>
        <v>190</v>
      </c>
      <c r="AR118" s="108">
        <f t="shared" si="796"/>
        <v>4080291.04</v>
      </c>
      <c r="AS118" s="108">
        <f t="shared" si="796"/>
        <v>950</v>
      </c>
      <c r="AT118" s="108">
        <f t="shared" si="796"/>
        <v>42563854.761232004</v>
      </c>
      <c r="AU118" s="108">
        <f t="shared" si="796"/>
        <v>0</v>
      </c>
      <c r="AV118" s="108">
        <f t="shared" si="796"/>
        <v>0</v>
      </c>
      <c r="AW118" s="108">
        <f t="shared" si="796"/>
        <v>0</v>
      </c>
      <c r="AX118" s="108">
        <f t="shared" si="796"/>
        <v>0</v>
      </c>
      <c r="AY118" s="108">
        <f t="shared" si="796"/>
        <v>0</v>
      </c>
      <c r="AZ118" s="108">
        <f t="shared" si="796"/>
        <v>0</v>
      </c>
      <c r="BA118" s="108">
        <f t="shared" si="796"/>
        <v>7</v>
      </c>
      <c r="BB118" s="108">
        <f t="shared" si="796"/>
        <v>132514.71520000004</v>
      </c>
      <c r="BC118" s="108">
        <f t="shared" si="796"/>
        <v>0</v>
      </c>
      <c r="BD118" s="108">
        <f t="shared" si="796"/>
        <v>0</v>
      </c>
      <c r="BE118" s="108">
        <f t="shared" si="796"/>
        <v>0</v>
      </c>
      <c r="BF118" s="108">
        <f t="shared" si="796"/>
        <v>0</v>
      </c>
      <c r="BG118" s="108">
        <v>0</v>
      </c>
      <c r="BH118" s="108">
        <f t="shared" ref="BH118:BI118" si="798">SUM(BH119:BH130)</f>
        <v>0</v>
      </c>
      <c r="BI118" s="108">
        <f t="shared" si="798"/>
        <v>0</v>
      </c>
      <c r="BJ118" s="108">
        <f t="shared" si="796"/>
        <v>0</v>
      </c>
      <c r="BK118" s="108">
        <f t="shared" si="796"/>
        <v>47</v>
      </c>
      <c r="BL118" s="108">
        <f t="shared" si="796"/>
        <v>873887.09363666666</v>
      </c>
      <c r="BM118" s="108">
        <f t="shared" si="796"/>
        <v>1</v>
      </c>
      <c r="BN118" s="108">
        <f t="shared" si="796"/>
        <v>17896.013333333332</v>
      </c>
      <c r="BO118" s="108">
        <f t="shared" si="796"/>
        <v>25</v>
      </c>
      <c r="BP118" s="108">
        <f t="shared" si="796"/>
        <v>536880.4</v>
      </c>
      <c r="BQ118" s="108">
        <f t="shared" si="796"/>
        <v>20</v>
      </c>
      <c r="BR118" s="108">
        <f t="shared" si="796"/>
        <v>532496.08733999997</v>
      </c>
      <c r="BS118" s="108">
        <f t="shared" si="796"/>
        <v>0</v>
      </c>
      <c r="BT118" s="108">
        <f t="shared" si="796"/>
        <v>0</v>
      </c>
      <c r="BU118" s="108">
        <f t="shared" si="796"/>
        <v>76</v>
      </c>
      <c r="BV118" s="108">
        <f t="shared" si="796"/>
        <v>1360097.0133333332</v>
      </c>
      <c r="BW118" s="108">
        <f t="shared" si="796"/>
        <v>0</v>
      </c>
      <c r="BX118" s="108">
        <f t="shared" si="796"/>
        <v>0</v>
      </c>
      <c r="BY118" s="108">
        <f t="shared" si="796"/>
        <v>0</v>
      </c>
      <c r="BZ118" s="108">
        <f t="shared" si="796"/>
        <v>0</v>
      </c>
      <c r="CA118" s="108">
        <f t="shared" ref="CA118:DR118" si="799">SUM(CA119:CA130)</f>
        <v>0</v>
      </c>
      <c r="CB118" s="108">
        <f t="shared" si="799"/>
        <v>0</v>
      </c>
      <c r="CC118" s="108">
        <f t="shared" si="799"/>
        <v>96</v>
      </c>
      <c r="CD118" s="108">
        <f t="shared" si="799"/>
        <v>2181856.1947000003</v>
      </c>
      <c r="CE118" s="108">
        <f t="shared" si="799"/>
        <v>0</v>
      </c>
      <c r="CF118" s="108">
        <f t="shared" si="799"/>
        <v>0</v>
      </c>
      <c r="CG118" s="108">
        <f t="shared" si="799"/>
        <v>93</v>
      </c>
      <c r="CH118" s="108">
        <f t="shared" si="799"/>
        <v>1664329.2400000002</v>
      </c>
      <c r="CI118" s="108">
        <f t="shared" si="799"/>
        <v>75</v>
      </c>
      <c r="CJ118" s="108">
        <f t="shared" si="799"/>
        <v>1342201</v>
      </c>
      <c r="CK118" s="108">
        <f t="shared" si="799"/>
        <v>108</v>
      </c>
      <c r="CL118" s="108">
        <f t="shared" si="799"/>
        <v>1490018.0302583333</v>
      </c>
      <c r="CM118" s="108">
        <f t="shared" si="799"/>
        <v>343</v>
      </c>
      <c r="CN118" s="108">
        <f t="shared" si="799"/>
        <v>7852518.2071420001</v>
      </c>
      <c r="CO118" s="108">
        <f t="shared" si="799"/>
        <v>172</v>
      </c>
      <c r="CP118" s="108">
        <f t="shared" si="799"/>
        <v>4571966.918211001</v>
      </c>
      <c r="CQ118" s="113">
        <f t="shared" si="799"/>
        <v>55</v>
      </c>
      <c r="CR118" s="108">
        <f t="shared" si="799"/>
        <v>828688.05623333331</v>
      </c>
      <c r="CS118" s="108">
        <f t="shared" si="799"/>
        <v>76</v>
      </c>
      <c r="CT118" s="108">
        <f t="shared" si="799"/>
        <v>1879498.1637319999</v>
      </c>
      <c r="CU118" s="108">
        <f t="shared" si="799"/>
        <v>377</v>
      </c>
      <c r="CV118" s="108">
        <f t="shared" si="799"/>
        <v>8036868.0073219994</v>
      </c>
      <c r="CW118" s="108">
        <f t="shared" si="799"/>
        <v>154</v>
      </c>
      <c r="CX118" s="108">
        <f t="shared" si="799"/>
        <v>3295147.6305789999</v>
      </c>
      <c r="CY118" s="108">
        <f t="shared" si="799"/>
        <v>130</v>
      </c>
      <c r="CZ118" s="108">
        <f t="shared" si="799"/>
        <v>2772662.0191760003</v>
      </c>
      <c r="DA118" s="108">
        <f t="shared" si="799"/>
        <v>149</v>
      </c>
      <c r="DB118" s="108">
        <f t="shared" si="799"/>
        <v>3800815.6536349994</v>
      </c>
      <c r="DC118" s="108">
        <f t="shared" si="799"/>
        <v>142</v>
      </c>
      <c r="DD118" s="108">
        <f t="shared" si="799"/>
        <v>2507609.7406500005</v>
      </c>
      <c r="DE118" s="108">
        <f t="shared" si="799"/>
        <v>84</v>
      </c>
      <c r="DF118" s="108">
        <f t="shared" si="799"/>
        <v>1509308.2736200001</v>
      </c>
      <c r="DG118" s="108">
        <f t="shared" si="799"/>
        <v>22</v>
      </c>
      <c r="DH118" s="108">
        <f t="shared" si="799"/>
        <v>455907.97</v>
      </c>
      <c r="DI118" s="108">
        <f t="shared" si="799"/>
        <v>210</v>
      </c>
      <c r="DJ118" s="108">
        <f t="shared" si="799"/>
        <v>4905509.3109400002</v>
      </c>
      <c r="DK118" s="108">
        <f t="shared" si="799"/>
        <v>49</v>
      </c>
      <c r="DL118" s="108">
        <f t="shared" si="799"/>
        <v>1640131.7474479168</v>
      </c>
      <c r="DM118" s="108">
        <f t="shared" si="799"/>
        <v>66</v>
      </c>
      <c r="DN118" s="108">
        <f t="shared" si="799"/>
        <v>2093660.5044745831</v>
      </c>
      <c r="DO118" s="108">
        <f t="shared" si="799"/>
        <v>0</v>
      </c>
      <c r="DP118" s="108">
        <f t="shared" si="799"/>
        <v>0</v>
      </c>
      <c r="DQ118" s="108">
        <f t="shared" si="799"/>
        <v>6923</v>
      </c>
      <c r="DR118" s="108">
        <f t="shared" si="799"/>
        <v>225242281.16287649</v>
      </c>
    </row>
    <row r="119" spans="1:122" ht="33.75" customHeight="1" x14ac:dyDescent="0.25">
      <c r="A119" s="51"/>
      <c r="B119" s="52">
        <v>93</v>
      </c>
      <c r="C119" s="38" t="s">
        <v>250</v>
      </c>
      <c r="D119" s="39">
        <f t="shared" si="572"/>
        <v>19063</v>
      </c>
      <c r="E119" s="40">
        <v>18530</v>
      </c>
      <c r="F119" s="40">
        <v>18715</v>
      </c>
      <c r="G119" s="53">
        <v>0.98</v>
      </c>
      <c r="H119" s="42">
        <v>1</v>
      </c>
      <c r="I119" s="42">
        <v>1</v>
      </c>
      <c r="J119" s="43"/>
      <c r="K119" s="39">
        <v>1.4</v>
      </c>
      <c r="L119" s="39">
        <v>1.68</v>
      </c>
      <c r="M119" s="39">
        <v>2.23</v>
      </c>
      <c r="N119" s="39">
        <v>2.57</v>
      </c>
      <c r="O119" s="44"/>
      <c r="P119" s="44">
        <f t="shared" ref="P119:P120" si="800">(O119/12*5*$D119*$G119*$H119*$K119*P$8)+(O119/12*4*$E119*$G119*$I119*$K119*P$9)+(O119/12*3*$F119*$G119*$I119*$K119*P$9)</f>
        <v>0</v>
      </c>
      <c r="Q119" s="44">
        <v>4</v>
      </c>
      <c r="R119" s="44">
        <f t="shared" ref="R119:R120" si="801">(Q119/12*5*$D119*$G119*$H119*$K119*R$8)+(Q119/12*4*$E119*$G119*$I119*$K119*R$9)+(Q119/12*3*$F119*$G119*$I119*$K119*R$9)</f>
        <v>109558.61326666667</v>
      </c>
      <c r="S119" s="44">
        <v>0</v>
      </c>
      <c r="T119" s="44">
        <f t="shared" ref="T119:T120" si="802">(S119/12*5*$D119*$G119*$H119*$K119*T$8)+(S119/12*4*$E119*$G119*$I119*$K119*T$9)+(S119/12*3*$F119*$G119*$I119*$K119*T$9)</f>
        <v>0</v>
      </c>
      <c r="U119" s="44"/>
      <c r="V119" s="44">
        <f t="shared" ref="V119:V120" si="803">(U119/12*5*$D119*$G119*$H119*$K119*V$8)+(U119/12*4*$E119*$G119*$I119*$K119*V$9)+(U119/12*3*$F119*$G119*$I119*$K119*V$9)</f>
        <v>0</v>
      </c>
      <c r="W119" s="44">
        <v>0</v>
      </c>
      <c r="X119" s="44">
        <f t="shared" ref="X119:X120" si="804">(W119/12*5*$D119*$G119*$H119*$K119*X$8)+(W119/12*4*$E119*$G119*$I119*$K119*X$9)+(W119/12*3*$F119*$G119*$I119*$K119*X$9)</f>
        <v>0</v>
      </c>
      <c r="Y119" s="44">
        <v>0</v>
      </c>
      <c r="Z119" s="44">
        <f t="shared" ref="Z119:Z120" si="805">(Y119/12*5*$D119*$G119*$H119*$K119*Z$8)+(Y119/12*4*$E119*$G119*$I119*$K119*Z$9)+(Y119/12*3*$F119*$G119*$I119*$K119*Z$9)</f>
        <v>0</v>
      </c>
      <c r="AA119" s="44">
        <v>0</v>
      </c>
      <c r="AB119" s="44">
        <f t="shared" ref="AB119:AB120" si="806">(AA119/12*5*$D119*$G119*$H119*$K119*AB$8)+(AA119/12*4*$E119*$G119*$I119*$K119*AB$9)+(AA119/12*3*$F119*$G119*$I119*$K119*AB$9)</f>
        <v>0</v>
      </c>
      <c r="AC119" s="44">
        <v>0</v>
      </c>
      <c r="AD119" s="44">
        <f t="shared" ref="AD119:AD120" si="807">(AC119/12*5*$D119*$G119*$H119*$K119*AD$8)+(AC119/12*4*$E119*$G119*$I119*$K119*AD$9)+(AC119/12*3*$F119*$G119*$I119*$K119*AD$9)</f>
        <v>0</v>
      </c>
      <c r="AE119" s="44">
        <v>0</v>
      </c>
      <c r="AF119" s="44">
        <f t="shared" ref="AF119:AF120" si="808">(AE119/12*5*$D119*$G119*$H119*$K119*AF$8)+(AE119/12*4*$E119*$G119*$I119*$K119*AF$9)+(AE119/12*3*$F119*$G119*$I119*$K119*AF$9)</f>
        <v>0</v>
      </c>
      <c r="AG119" s="44">
        <v>193</v>
      </c>
      <c r="AH119" s="44">
        <f t="shared" ref="AH119:AH120" si="809">(AG119/12*5*$D119*$G119*$H119*$K119*AH$8)+(AG119/12*4*$E119*$G119*$I119*$K119*AH$9)+(AG119/12*3*$F119*$G119*$I119*$K119*AH$9)</f>
        <v>5286203.0901166666</v>
      </c>
      <c r="AI119" s="44">
        <v>0</v>
      </c>
      <c r="AJ119" s="44">
        <f t="shared" ref="AJ119:AJ120" si="810">(AI119/12*5*$D119*$G119*$H119*$K119*AJ$8)+(AI119/12*4*$E119*$G119*$I119*$K119*AJ$9)+(AI119/12*3*$F119*$G119*$I119*$K119*AJ$9)</f>
        <v>0</v>
      </c>
      <c r="AK119" s="44"/>
      <c r="AL119" s="44">
        <f t="shared" ref="AL119:AL120" si="811">(AK119/12*5*$D119*$G119*$H119*$K119*AL$8)+(AK119/12*4*$E119*$G119*$I119*$K119*AL$9)+(AK119/12*3*$F119*$G119*$I119*$K119*AL$9)</f>
        <v>0</v>
      </c>
      <c r="AM119" s="47">
        <v>0</v>
      </c>
      <c r="AN119" s="44">
        <f t="shared" ref="AN119:AN120" si="812">(AM119/12*5*$D119*$G119*$H119*$K119*AN$8)+(AM119/12*4*$E119*$G119*$I119*$K119*AN$9)+(AM119/12*3*$F119*$G119*$I119*$K119*AN$9)</f>
        <v>0</v>
      </c>
      <c r="AO119" s="48">
        <v>1</v>
      </c>
      <c r="AP119" s="44">
        <f t="shared" ref="AP119:AP120" si="813">(AO119/12*5*$D119*$G119*$H119*$L119*AP$8)+(AO119/12*4*$E119*$G119*$I119*$L119*AP$9)+(AO119/12*3*$F119*$G119*$I119*$L119*AP$9)</f>
        <v>31659.237512</v>
      </c>
      <c r="AQ119" s="44"/>
      <c r="AR119" s="44">
        <f t="shared" ref="AR119:AR120" si="814">(AQ119/12*5*$D119*$G119*$H119*$L119*AR$8)+(AQ119/12*4*$E119*$G119*$I119*$L119*AR$9)+(AQ119/12*3*$F119*$G119*$I119*$L119*AR$9)</f>
        <v>0</v>
      </c>
      <c r="AS119" s="44"/>
      <c r="AT119" s="44">
        <f t="shared" ref="AT119:AT120" si="815">(AS119/12*5*$D119*$G119*$H119*$L119*AT$8)+(AS119/12*4*$E119*$G119*$I119*$L119*AT$9)+(AS119/12*3*$F119*$G119*$I119*$L119*AT$10)</f>
        <v>0</v>
      </c>
      <c r="AU119" s="44">
        <v>0</v>
      </c>
      <c r="AV119" s="44">
        <f t="shared" ref="AV119:AV120" si="816">(AU119/12*5*$D119*$G119*$H119*$L119*AV$8)+(AU119/12*4*$E119*$G119*$I119*$L119*AV$9)+(AU119/12*3*$F119*$G119*$I119*$L119*AV$9)</f>
        <v>0</v>
      </c>
      <c r="AW119" s="44"/>
      <c r="AX119" s="44">
        <f t="shared" ref="AX119:AX120" si="817">(AW119/12*5*$D119*$G119*$H119*$K119*AX$8)+(AW119/12*4*$E119*$G119*$I119*$K119*AX$9)+(AW119/12*3*$F119*$G119*$I119*$K119*AX$9)</f>
        <v>0</v>
      </c>
      <c r="AY119" s="44"/>
      <c r="AZ119" s="44">
        <f t="shared" ref="AZ119:AZ120" si="818">(AY119/12*5*$D119*$G119*$H119*$K119*AZ$8)+(AY119/12*4*$E119*$G119*$I119*$K119*AZ$9)+(AY119/12*3*$F119*$G119*$I119*$K119*AZ$9)</f>
        <v>0</v>
      </c>
      <c r="BA119" s="44">
        <v>0</v>
      </c>
      <c r="BB119" s="44">
        <f t="shared" ref="BB119:BB120" si="819">(BA119/12*5*$D119*$G119*$H119*$L119*BB$8)+(BA119/12*4*$E119*$G119*$I119*$L119*BB$9)+(BA119/12*3*$F119*$G119*$I119*$L119*BB$9)</f>
        <v>0</v>
      </c>
      <c r="BC119" s="44">
        <v>0</v>
      </c>
      <c r="BD119" s="44">
        <f t="shared" ref="BD119:BD120" si="820">(BC119/12*5*$D119*$G119*$H119*$K119*BD$8)+(BC119/12*4*$E119*$G119*$I119*$K119*BD$9)+(BC119/12*3*$F119*$G119*$I119*$K119*BD$9)</f>
        <v>0</v>
      </c>
      <c r="BE119" s="44">
        <v>0</v>
      </c>
      <c r="BF119" s="44">
        <f t="shared" ref="BF119:BF120" si="821">(BE119/12*5*$D119*$G119*$H119*$K119*BF$8)+(BE119/12*4*$E119*$G119*$I119*$K119*BF$9)+(BE119/12*3*$F119*$G119*$I119*$K119*BF$9)</f>
        <v>0</v>
      </c>
      <c r="BG119" s="44">
        <v>0</v>
      </c>
      <c r="BH119" s="44">
        <f t="shared" ref="BH119:BH120" si="822">(BG119/12*5*$D119*$G119*$H119*$K119*BH$8)+(BG119/12*4*$E119*$G119*$I119*$K119*BH$9)+(BG119/12*3*$F119*$G119*$I119*$K119*BH$9)</f>
        <v>0</v>
      </c>
      <c r="BI119" s="44">
        <v>0</v>
      </c>
      <c r="BJ119" s="44">
        <f t="shared" ref="BJ119:BJ120" si="823">(BI119/12*5*$D119*$G119*$H119*$L119*BJ$8)+(BI119/12*4*$E119*$G119*$I119*$L119*BJ$9)+(BI119/12*3*$F119*$G119*$I119*$L119*BJ$9)</f>
        <v>0</v>
      </c>
      <c r="BK119" s="44">
        <v>1</v>
      </c>
      <c r="BL119" s="44">
        <f t="shared" ref="BL119:BL120" si="824">(BK119/12*5*$D119*$G119*$H119*$K119*BL$8)+(BK119/12*4*$E119*$G119*$I119*$K119*BL$9)+(BK119/12*3*$F119*$G119*$I119*$K119*BL$9)</f>
        <v>27574.913904999998</v>
      </c>
      <c r="BM119" s="44">
        <v>0</v>
      </c>
      <c r="BN119" s="44">
        <f t="shared" ref="BN119:BN120" si="825">(BM119/12*5*$D119*$G119*$H119*$K119*BN$8)+(BM119/12*4*$E119*$G119*$I119*$K119*BN$9)+(BM119/12*3*$F119*$G119*$I119*$K119*BN$10)</f>
        <v>0</v>
      </c>
      <c r="BO119" s="54">
        <v>0</v>
      </c>
      <c r="BP119" s="44">
        <f t="shared" ref="BP119:BP120" si="826">(BO119/12*5*$D119*$G119*$H119*$L119*BP$8)+(BO119/12*4*$E119*$G119*$I119*$L119*BP$9)+(BO119/12*3*$F119*$G119*$I119*$L119*BP$9)</f>
        <v>0</v>
      </c>
      <c r="BQ119" s="44">
        <v>1</v>
      </c>
      <c r="BR119" s="44">
        <f t="shared" ref="BR119:BR120" si="827">(BQ119/12*5*$D119*$G119*$H119*$L119*BR$8)+(BQ119/12*4*$E119*$G119*$I119*$L119*BR$9)+(BQ119/12*3*$F119*$G119*$I119*$L119*BR$9)</f>
        <v>34973.020879999996</v>
      </c>
      <c r="BS119" s="44"/>
      <c r="BT119" s="44">
        <f t="shared" ref="BT119:BT120" si="828">(BS119/12*5*$D119*$G119*$H119*$K119*BT$8)+(BS119/12*4*$E119*$G119*$I119*$K119*BT$9)+(BS119/12*3*$F119*$G119*$I119*$K119*BT$9)</f>
        <v>0</v>
      </c>
      <c r="BU119" s="44">
        <v>0</v>
      </c>
      <c r="BV119" s="44">
        <f t="shared" ref="BV119:BV120" si="829">(BU119/12*5*$D119*$G119*$H119*$K119*BV$8)+(BU119/12*4*$E119*$G119*$I119*$K119*BV$9)+(BU119/12*3*$F119*$G119*$I119*$K119*BV$9)</f>
        <v>0</v>
      </c>
      <c r="BW119" s="44">
        <v>0</v>
      </c>
      <c r="BX119" s="44">
        <f t="shared" ref="BX119:BX120" si="830">(BW119/12*5*$D119*$G119*$H119*$L119*BX$8)+(BW119/12*4*$E119*$G119*$I119*$L119*BX$9)+(BW119/12*3*$F119*$G119*$I119*$L119*BX$9)</f>
        <v>0</v>
      </c>
      <c r="BY119" s="44"/>
      <c r="BZ119" s="44">
        <f t="shared" ref="BZ119:BZ120" si="831">(BY119/12*5*$D119*$G119*$H119*$L119*BZ$8)+(BY119/12*4*$E119*$G119*$I119*$L119*BZ$9)+(BY119/12*3*$F119*$G119*$I119*$L119*BZ$9)</f>
        <v>0</v>
      </c>
      <c r="CA119" s="44">
        <v>0</v>
      </c>
      <c r="CB119" s="44">
        <f t="shared" ref="CB119:CB120" si="832">(CA119/12*5*$D119*$G119*$H119*$K119*CB$8)+(CA119/12*4*$E119*$G119*$I119*$K119*CB$9)+(CA119/12*3*$F119*$G119*$I119*$K119*CB$9)</f>
        <v>0</v>
      </c>
      <c r="CC119" s="44">
        <v>3</v>
      </c>
      <c r="CD119" s="44">
        <f t="shared" ref="CD119:CD120" si="833">(CC119/12*5*$D119*$G119*$H119*$L119*CD$8)+(CC119/12*4*$E119*$G119*$I119*$L119*CD$9)+(CC119/12*3*$F119*$G119*$I119*$L119*CD$9)</f>
        <v>84492.342480000007</v>
      </c>
      <c r="CE119" s="44">
        <v>0</v>
      </c>
      <c r="CF119" s="44">
        <f t="shared" ref="CF119:CF120" si="834">(CE119/12*5*$D119*$G119*$H119*$K119*CF$8)+(CE119/12*4*$E119*$G119*$I119*$K119*CF$9)+(CE119/12*3*$F119*$G119*$I119*$K119*CF$9)</f>
        <v>0</v>
      </c>
      <c r="CG119" s="44"/>
      <c r="CH119" s="44">
        <f t="shared" ref="CH119:CH120" si="835">(CG119/12*5*$D119*$G119*$H119*$K119*CH$8)+(CG119/12*4*$E119*$G119*$I119*$K119*CH$9)+(CG119/12*3*$F119*$G119*$I119*$K119*CH$9)</f>
        <v>0</v>
      </c>
      <c r="CI119" s="44"/>
      <c r="CJ119" s="44">
        <f t="shared" ref="CJ119:CJ120" si="836">(CI119/12*5*$D119*$G119*$H119*$K119*CJ$8)+(CI119/12*4*$E119*$G119*$I119*$K119*CJ$9)+(CI119/12*3*$F119*$G119*$I119*$K119*CJ$9)</f>
        <v>0</v>
      </c>
      <c r="CK119" s="44"/>
      <c r="CL119" s="44">
        <f t="shared" ref="CL119:CL120" si="837">(CK119/12*5*$D119*$G119*$H119*$K119*CL$8)+(CK119/12*4*$E119*$G119*$I119*$K119*CL$9)+(CK119/12*3*$F119*$G119*$I119*$K119*CL$9)</f>
        <v>0</v>
      </c>
      <c r="CM119" s="44">
        <v>2</v>
      </c>
      <c r="CN119" s="44">
        <f t="shared" ref="CN119:CN120" si="838">(CM119/12*5*$D119*$G119*$H119*$L119*CN$8)+(CM119/12*4*$E119*$G119*$I119*$L119*CN$9)+(CM119/12*3*$F119*$G119*$I119*$L119*CN$9)</f>
        <v>62769.231867999988</v>
      </c>
      <c r="CO119" s="44">
        <v>2</v>
      </c>
      <c r="CP119" s="44">
        <f t="shared" ref="CP119:CP120" si="839">(CO119/12*5*$D119*$G119*$H119*$L119*CP$8)+(CO119/12*4*$E119*$G119*$I119*$L119*CP$9)+(CO119/12*3*$F119*$G119*$I119*$L119*CP$9)</f>
        <v>72160.473083999997</v>
      </c>
      <c r="CQ119" s="49"/>
      <c r="CR119" s="44">
        <f t="shared" ref="CR119:CR120" si="840">(CQ119/12*5*$D119*$G119*$H119*$K119*CR$8)+(CQ119/12*4*$E119*$G119*$I119*$K119*CR$9)+(CQ119/12*3*$F119*$G119*$I119*$K119*CR$9)</f>
        <v>0</v>
      </c>
      <c r="CS119" s="44"/>
      <c r="CT119" s="44">
        <f t="shared" ref="CT119:CT120" si="841">(CS119/12*5*$D119*$G119*$H119*$L119*CT$8)+(CS119/12*4*$E119*$G119*$I119*$L119*CT$9)+(CS119/12*3*$F119*$G119*$I119*$L119*CT$9)</f>
        <v>0</v>
      </c>
      <c r="CU119" s="44"/>
      <c r="CV119" s="44">
        <f t="shared" ref="CV119:CV120" si="842">(CU119/12*5*$D119*$G119*$H119*$L119*CV$8)+(CU119/12*4*$E119*$G119*$I119*$L119*CV$9)+(CU119/12*3*$F119*$G119*$I119*$L119*CV$9)</f>
        <v>0</v>
      </c>
      <c r="CW119" s="44">
        <v>7</v>
      </c>
      <c r="CX119" s="44">
        <f t="shared" ref="CX119:CX120" si="843">(CW119/12*5*$D119*$G119*$H119*$L119*CX$8)+(CW119/12*4*$E119*$G119*$I119*$L119*CX$9)+(CW119/12*3*$F119*$G119*$I119*$L119*CX$9)</f>
        <v>247307.182542</v>
      </c>
      <c r="CY119" s="44">
        <v>1</v>
      </c>
      <c r="CZ119" s="44">
        <f t="shared" ref="CZ119:CZ120" si="844">(CY119/12*5*$D119*$G119*$H119*$L119*CZ$8)+(CY119/12*4*$E119*$G119*$I119*$L119*CZ$9)+(CY119/12*3*$F119*$G119*$I119*$L119*CZ$9)</f>
        <v>35264.211415999998</v>
      </c>
      <c r="DA119" s="44">
        <v>1</v>
      </c>
      <c r="DB119" s="44">
        <f t="shared" ref="DB119:DB120" si="845">(DA119/12*5*$D119*$G119*$H119*$L119*DB$8)+(DA119/12*4*$E119*$G119*$I119*$L119*DB$9)+(DA119/12*3*$F119*$G119*$I119*$L119*DB$9)</f>
        <v>35329.597505999998</v>
      </c>
      <c r="DC119" s="44">
        <v>1</v>
      </c>
      <c r="DD119" s="44">
        <f t="shared" ref="DD119:DD120" si="846">(DC119/12*5*$D119*$G119*$H119*$K119*DD$8)+(DC119/12*4*$E119*$G119*$I119*$K119*DD$9)+(DC119/12*3*$F119*$G119*$I119*$K119*DD$9)</f>
        <v>29144.184066666661</v>
      </c>
      <c r="DE119" s="44"/>
      <c r="DF119" s="44">
        <f t="shared" ref="DF119:DF120" si="847">(DE119/12*5*$D119*$G119*$H119*$K119*DF$8)+(DE119/12*4*$E119*$G119*$I119*$K119*DF$9)+(DE119/12*3*$F119*$G119*$I119*$K119*DF$9)</f>
        <v>0</v>
      </c>
      <c r="DG119" s="44"/>
      <c r="DH119" s="44">
        <f t="shared" ref="DH119:DH120" si="848">(DG119/12*5*$D119*$G119*$H119*$L119*DH$8)+(DG119/12*4*$E119*$G119*$I119*$L119*DH$9)+(DG119/12*3*$F119*$G119*$I119*$L119*DH$9)</f>
        <v>0</v>
      </c>
      <c r="DI119" s="44">
        <v>3</v>
      </c>
      <c r="DJ119" s="44">
        <f t="shared" ref="DJ119:DJ120" si="849">(DI119/12*5*$D119*$G119*$H119*$L119*DJ$8)+(DI119/12*4*$E119*$G119*$I119*$L119*DJ$9)+(DI119/12*3*$F119*$G119*$I119*$L119*DJ$9)</f>
        <v>113772.37284</v>
      </c>
      <c r="DK119" s="44"/>
      <c r="DL119" s="44">
        <f t="shared" ref="DL119:DL120" si="850">(DK119/12*5*$D119*$G119*$H119*$M119*DL$8)+(DK119/12*4*$E119*$G119*$I119*$M119*DL$9)+(DK119/12*3*$F119*$G119*$I119*$M119*DL$9)</f>
        <v>0</v>
      </c>
      <c r="DM119" s="44"/>
      <c r="DN119" s="44">
        <f t="shared" si="795"/>
        <v>0</v>
      </c>
      <c r="DO119" s="44"/>
      <c r="DP119" s="44">
        <f t="shared" si="570"/>
        <v>0</v>
      </c>
      <c r="DQ119" s="44">
        <f t="shared" ref="DQ119:DR130" si="851">SUM(O119,Q119,S119,U119,W119,Y119,AA119,AC119,AE119,AG119,AI119,AK119,AM119,AO119,AQ119,AS119,AU119,AW119,AY119,BA119,BC119,BE119,BG119,BI119,BK119,BM119,BO119,BQ119,BS119,BU119,BW119,BY119,CA119,CC119,CE119,CG119,CI119,CK119,CM119,CO119,CQ119,CS119,CU119,CW119,CY119,DA119,DC119,DE119,DG119,DI119,DK119,DM119,DO119)</f>
        <v>220</v>
      </c>
      <c r="DR119" s="44">
        <f t="shared" si="851"/>
        <v>6170208.4714829987</v>
      </c>
    </row>
    <row r="120" spans="1:122" ht="33.75" customHeight="1" x14ac:dyDescent="0.25">
      <c r="A120" s="51"/>
      <c r="B120" s="52">
        <v>94</v>
      </c>
      <c r="C120" s="38" t="s">
        <v>251</v>
      </c>
      <c r="D120" s="39">
        <f t="shared" si="572"/>
        <v>19063</v>
      </c>
      <c r="E120" s="40">
        <v>18530</v>
      </c>
      <c r="F120" s="40">
        <v>18715</v>
      </c>
      <c r="G120" s="53">
        <v>1.49</v>
      </c>
      <c r="H120" s="42">
        <v>1</v>
      </c>
      <c r="I120" s="42">
        <v>1</v>
      </c>
      <c r="J120" s="43"/>
      <c r="K120" s="39">
        <v>1.4</v>
      </c>
      <c r="L120" s="39">
        <v>1.68</v>
      </c>
      <c r="M120" s="39">
        <v>2.23</v>
      </c>
      <c r="N120" s="39">
        <v>2.57</v>
      </c>
      <c r="O120" s="44">
        <v>1</v>
      </c>
      <c r="P120" s="44">
        <f t="shared" si="800"/>
        <v>41643.452491666656</v>
      </c>
      <c r="Q120" s="44">
        <v>0</v>
      </c>
      <c r="R120" s="44">
        <f t="shared" si="801"/>
        <v>0</v>
      </c>
      <c r="S120" s="44"/>
      <c r="T120" s="44">
        <f t="shared" si="802"/>
        <v>0</v>
      </c>
      <c r="U120" s="44"/>
      <c r="V120" s="44">
        <f t="shared" si="803"/>
        <v>0</v>
      </c>
      <c r="W120" s="44"/>
      <c r="X120" s="44">
        <f t="shared" si="804"/>
        <v>0</v>
      </c>
      <c r="Y120" s="44">
        <v>0</v>
      </c>
      <c r="Z120" s="44">
        <f t="shared" si="805"/>
        <v>0</v>
      </c>
      <c r="AA120" s="44"/>
      <c r="AB120" s="44">
        <f t="shared" si="806"/>
        <v>0</v>
      </c>
      <c r="AC120" s="44"/>
      <c r="AD120" s="44">
        <f t="shared" si="807"/>
        <v>0</v>
      </c>
      <c r="AE120" s="44">
        <v>0</v>
      </c>
      <c r="AF120" s="44">
        <f t="shared" si="808"/>
        <v>0</v>
      </c>
      <c r="AG120" s="44">
        <v>0</v>
      </c>
      <c r="AH120" s="44">
        <f t="shared" si="809"/>
        <v>0</v>
      </c>
      <c r="AI120" s="44"/>
      <c r="AJ120" s="44">
        <f t="shared" si="810"/>
        <v>0</v>
      </c>
      <c r="AK120" s="44"/>
      <c r="AL120" s="44">
        <f t="shared" si="811"/>
        <v>0</v>
      </c>
      <c r="AM120" s="47">
        <v>0</v>
      </c>
      <c r="AN120" s="44">
        <f t="shared" si="812"/>
        <v>0</v>
      </c>
      <c r="AO120" s="48">
        <v>0</v>
      </c>
      <c r="AP120" s="44">
        <f t="shared" si="813"/>
        <v>0</v>
      </c>
      <c r="AQ120" s="44"/>
      <c r="AR120" s="44">
        <f t="shared" si="814"/>
        <v>0</v>
      </c>
      <c r="AS120" s="44">
        <v>2</v>
      </c>
      <c r="AT120" s="44">
        <f t="shared" si="815"/>
        <v>96269.926311999996</v>
      </c>
      <c r="AU120" s="44"/>
      <c r="AV120" s="44">
        <f t="shared" si="816"/>
        <v>0</v>
      </c>
      <c r="AW120" s="44"/>
      <c r="AX120" s="44">
        <f t="shared" si="817"/>
        <v>0</v>
      </c>
      <c r="AY120" s="44"/>
      <c r="AZ120" s="44">
        <f t="shared" si="818"/>
        <v>0</v>
      </c>
      <c r="BA120" s="44"/>
      <c r="BB120" s="44">
        <f t="shared" si="819"/>
        <v>0</v>
      </c>
      <c r="BC120" s="44"/>
      <c r="BD120" s="44">
        <f t="shared" si="820"/>
        <v>0</v>
      </c>
      <c r="BE120" s="44"/>
      <c r="BF120" s="44">
        <f t="shared" si="821"/>
        <v>0</v>
      </c>
      <c r="BG120" s="44"/>
      <c r="BH120" s="44">
        <f t="shared" si="822"/>
        <v>0</v>
      </c>
      <c r="BI120" s="44"/>
      <c r="BJ120" s="44">
        <f t="shared" si="823"/>
        <v>0</v>
      </c>
      <c r="BK120" s="44">
        <v>0</v>
      </c>
      <c r="BL120" s="44">
        <f t="shared" si="824"/>
        <v>0</v>
      </c>
      <c r="BM120" s="44"/>
      <c r="BN120" s="44">
        <f t="shared" si="825"/>
        <v>0</v>
      </c>
      <c r="BO120" s="54"/>
      <c r="BP120" s="44">
        <f t="shared" si="826"/>
        <v>0</v>
      </c>
      <c r="BQ120" s="44">
        <v>0</v>
      </c>
      <c r="BR120" s="44">
        <f t="shared" si="827"/>
        <v>0</v>
      </c>
      <c r="BS120" s="44"/>
      <c r="BT120" s="44">
        <f t="shared" si="828"/>
        <v>0</v>
      </c>
      <c r="BU120" s="44"/>
      <c r="BV120" s="44">
        <f t="shared" si="829"/>
        <v>0</v>
      </c>
      <c r="BW120" s="44"/>
      <c r="BX120" s="44">
        <f t="shared" si="830"/>
        <v>0</v>
      </c>
      <c r="BY120" s="44"/>
      <c r="BZ120" s="44">
        <f t="shared" si="831"/>
        <v>0</v>
      </c>
      <c r="CA120" s="44"/>
      <c r="CB120" s="44">
        <f t="shared" si="832"/>
        <v>0</v>
      </c>
      <c r="CC120" s="44"/>
      <c r="CD120" s="44">
        <f t="shared" si="833"/>
        <v>0</v>
      </c>
      <c r="CE120" s="44"/>
      <c r="CF120" s="44">
        <f t="shared" si="834"/>
        <v>0</v>
      </c>
      <c r="CG120" s="44"/>
      <c r="CH120" s="44">
        <f t="shared" si="835"/>
        <v>0</v>
      </c>
      <c r="CI120" s="44"/>
      <c r="CJ120" s="44">
        <f t="shared" si="836"/>
        <v>0</v>
      </c>
      <c r="CK120" s="44"/>
      <c r="CL120" s="44">
        <f t="shared" si="837"/>
        <v>0</v>
      </c>
      <c r="CM120" s="44">
        <v>3</v>
      </c>
      <c r="CN120" s="44">
        <f t="shared" si="838"/>
        <v>143152.27880100001</v>
      </c>
      <c r="CO120" s="44">
        <v>1</v>
      </c>
      <c r="CP120" s="44">
        <f t="shared" si="839"/>
        <v>54856.686170999987</v>
      </c>
      <c r="CQ120" s="49"/>
      <c r="CR120" s="44">
        <f t="shared" si="840"/>
        <v>0</v>
      </c>
      <c r="CS120" s="44">
        <v>2</v>
      </c>
      <c r="CT120" s="44">
        <f t="shared" si="841"/>
        <v>107231.98981599999</v>
      </c>
      <c r="CU120" s="44"/>
      <c r="CV120" s="44">
        <f t="shared" si="842"/>
        <v>0</v>
      </c>
      <c r="CW120" s="44"/>
      <c r="CX120" s="44">
        <f t="shared" si="843"/>
        <v>0</v>
      </c>
      <c r="CY120" s="44"/>
      <c r="CZ120" s="44">
        <f t="shared" si="844"/>
        <v>0</v>
      </c>
      <c r="DA120" s="44">
        <v>1</v>
      </c>
      <c r="DB120" s="44">
        <f t="shared" si="845"/>
        <v>53715.408452999996</v>
      </c>
      <c r="DC120" s="44"/>
      <c r="DD120" s="44">
        <f t="shared" si="846"/>
        <v>0</v>
      </c>
      <c r="DE120" s="44"/>
      <c r="DF120" s="44">
        <f t="shared" si="847"/>
        <v>0</v>
      </c>
      <c r="DG120" s="44"/>
      <c r="DH120" s="44">
        <f t="shared" si="848"/>
        <v>0</v>
      </c>
      <c r="DI120" s="44"/>
      <c r="DJ120" s="44">
        <f t="shared" si="849"/>
        <v>0</v>
      </c>
      <c r="DK120" s="44"/>
      <c r="DL120" s="44">
        <f t="shared" si="850"/>
        <v>0</v>
      </c>
      <c r="DM120" s="44"/>
      <c r="DN120" s="44">
        <f t="shared" si="795"/>
        <v>0</v>
      </c>
      <c r="DO120" s="44"/>
      <c r="DP120" s="44">
        <f t="shared" si="570"/>
        <v>0</v>
      </c>
      <c r="DQ120" s="44">
        <f t="shared" si="851"/>
        <v>10</v>
      </c>
      <c r="DR120" s="44">
        <f t="shared" si="851"/>
        <v>496869.74204466667</v>
      </c>
    </row>
    <row r="121" spans="1:122" ht="38.25" customHeight="1" x14ac:dyDescent="0.25">
      <c r="A121" s="51"/>
      <c r="B121" s="52">
        <v>95</v>
      </c>
      <c r="C121" s="38" t="s">
        <v>252</v>
      </c>
      <c r="D121" s="39">
        <f t="shared" si="572"/>
        <v>19063</v>
      </c>
      <c r="E121" s="40">
        <v>18530</v>
      </c>
      <c r="F121" s="40">
        <v>18715</v>
      </c>
      <c r="G121" s="53">
        <v>0.68</v>
      </c>
      <c r="H121" s="42">
        <v>1</v>
      </c>
      <c r="I121" s="42">
        <v>1</v>
      </c>
      <c r="J121" s="43"/>
      <c r="K121" s="39">
        <v>1.4</v>
      </c>
      <c r="L121" s="39">
        <v>1.68</v>
      </c>
      <c r="M121" s="39">
        <v>2.23</v>
      </c>
      <c r="N121" s="39">
        <v>2.57</v>
      </c>
      <c r="O121" s="44">
        <v>140</v>
      </c>
      <c r="P121" s="44">
        <f>(O121/12*5*$D121*$G121*$H121*$K121)+(O121/12*4*$E121*$G121*$I121*$K121)+(O121/12*3*$F121*$G121*$I121*$K121)</f>
        <v>2505441.8666666662</v>
      </c>
      <c r="Q121" s="44">
        <v>858</v>
      </c>
      <c r="R121" s="44">
        <f>(Q121/12*5*$D121*$G121*$H121*$K121)+(Q121/12*4*$E121*$G121*$I121*$K121)+(Q121/12*3*$F121*$G121*$I121*$K121)</f>
        <v>15354779.440000001</v>
      </c>
      <c r="S121" s="44">
        <v>0</v>
      </c>
      <c r="T121" s="44">
        <f>(S121/12*5*$D121*$G121*$H121*$K121)+(S121/12*4*$E121*$G121*$I121*$K121)+(S121/12*3*$F121*$G121*$I121*$K121)</f>
        <v>0</v>
      </c>
      <c r="U121" s="44"/>
      <c r="V121" s="44">
        <f>(U121/12*5*$D121*$G121*$H121*$K121)+(U121/12*4*$E121*$G121*$I121*$K121)+(U121/12*3*$F121*$G121*$I121*$K121)</f>
        <v>0</v>
      </c>
      <c r="W121" s="44">
        <v>0</v>
      </c>
      <c r="X121" s="44">
        <f>(W121/12*5*$D121*$G121*$H121*$K121)+(W121/12*4*$E121*$G121*$I121*$K121)+(W121/12*3*$F121*$G121*$I121*$K121)</f>
        <v>0</v>
      </c>
      <c r="Y121" s="44">
        <v>184</v>
      </c>
      <c r="Z121" s="44">
        <f>(Y121/12*5*$D121*$G121*$H121*$K121)+(Y121/12*4*$E121*$G121*$I121*$K121)+(Y121/12*3*$F121*$G121*$I121*$K121)</f>
        <v>3292866.4533333341</v>
      </c>
      <c r="AA121" s="44">
        <v>0</v>
      </c>
      <c r="AB121" s="44">
        <f>(AA121/12*5*$D121*$G121*$H121*$K121)+(AA121/12*4*$E121*$G121*$I121*$K121)+(AA121/12*3*$F121*$G121*$I121*$K121)</f>
        <v>0</v>
      </c>
      <c r="AC121" s="44">
        <v>0</v>
      </c>
      <c r="AD121" s="44">
        <f>(AC121/12*5*$D121*$G121*$H121*$K121)+(AC121/12*4*$E121*$G121*$I121*$K121)+(AC121/12*3*$F121*$G121*$I121*$K121)</f>
        <v>0</v>
      </c>
      <c r="AE121" s="44">
        <v>0</v>
      </c>
      <c r="AF121" s="44">
        <f>(AE121/12*5*$D121*$G121*$H121*$K121)+(AE121/12*4*$E121*$G121*$I121*$K121)+(AE121/12*3*$F121*$G121*$I121*$K121)</f>
        <v>0</v>
      </c>
      <c r="AG121" s="44">
        <v>21</v>
      </c>
      <c r="AH121" s="44">
        <f>(AG121/12*5*$D121*$G121*$H121*$K121)+(AG121/12*4*$E121*$G121*$I121*$K121)+(AG121/12*3*$F121*$G121*$I121*$K121)</f>
        <v>375816.28</v>
      </c>
      <c r="AI121" s="44">
        <v>15</v>
      </c>
      <c r="AJ121" s="44">
        <f>(AI121/12*5*$D121*$G121*$H121*$K121)+(AI121/12*4*$E121*$G121*$I121*$K121)+(AI121/12*3*$F121*$G121*$I121*$K121)</f>
        <v>268440.2</v>
      </c>
      <c r="AK121" s="44"/>
      <c r="AL121" s="44">
        <f>(AK121/12*5*$D121*$G121*$H121*$K121)+(AK121/12*4*$E121*$G121*$I121*$K121)+(AK121/12*3*$F121*$G121*$I121*$K121)</f>
        <v>0</v>
      </c>
      <c r="AM121" s="47">
        <v>0</v>
      </c>
      <c r="AN121" s="44">
        <f>(AM121/12*5*$D121*$G121*$H121*$K121)+(AM121/12*4*$E121*$G121*$I121*$K121)+(AM121/12*3*$F121*$G121*$I121*$K121)</f>
        <v>0</v>
      </c>
      <c r="AO121" s="48">
        <v>27</v>
      </c>
      <c r="AP121" s="44">
        <f>(AO121/12*5*$D121*$G121*$H121*$L121)+(AO121/12*4*$E121*$G121*$I121*$L121)+(AO121/12*3*$F121*$G121*$I121*$L121)</f>
        <v>579830.83200000005</v>
      </c>
      <c r="AQ121" s="44">
        <v>190</v>
      </c>
      <c r="AR121" s="44">
        <f>(AQ121/12*5*$D121*$G121*$H121*$L121)+(AQ121/12*4*$E121*$G121*$I121*$L121)+(AQ121/12*3*$F121*$G121*$I121*$L121)</f>
        <v>4080291.04</v>
      </c>
      <c r="AS121" s="44">
        <v>270</v>
      </c>
      <c r="AT121" s="44">
        <f>(AS121/12*5*$D121*$G121*$H121*$L121)+(AS121/12*4*$E121*$G121*$I121*$L121)+(AS121/12*3*$F121*$G121*$I121*$L121)</f>
        <v>5798308.3200000003</v>
      </c>
      <c r="AU121" s="44">
        <v>0</v>
      </c>
      <c r="AV121" s="44">
        <f>(AU121/12*5*$D121*$G121*$H121*$L121)+(AU121/12*4*$E121*$G121*$I121*$L121)+(AU121/12*3*$F121*$G121*$I121*$L121)</f>
        <v>0</v>
      </c>
      <c r="AW121" s="44"/>
      <c r="AX121" s="44">
        <f>(AW121/12*5*$D121*$G121*$H121*$K121)+(AW121/12*4*$E121*$G121*$I121*$K121)+(AW121/12*3*$F121*$G121*$I121*$K121)</f>
        <v>0</v>
      </c>
      <c r="AY121" s="44"/>
      <c r="AZ121" s="44">
        <f>(AY121/12*5*$D121*$G121*$H121*$K121)+(AY121/12*4*$E121*$G121*$I121*$K121)+(AY121/12*3*$F121*$G121*$I121*$K121)</f>
        <v>0</v>
      </c>
      <c r="BA121" s="44">
        <v>5</v>
      </c>
      <c r="BB121" s="44">
        <f>(BA121/12*5*$D121*$G121*$H121*$L121)+(BA121/12*4*$E121*$G121*$I121*$L121)+(BA121/12*3*$F121*$G121*$I121*$L121)</f>
        <v>107376.08000000003</v>
      </c>
      <c r="BC121" s="44">
        <v>0</v>
      </c>
      <c r="BD121" s="44">
        <f>(BC121/12*5*$D121*$G121*$H121*$K121)+(BC121/12*4*$E121*$G121*$I121*$K121)+(BC121/12*3*$F121*$G121*$I121*$K121)</f>
        <v>0</v>
      </c>
      <c r="BE121" s="44">
        <v>0</v>
      </c>
      <c r="BF121" s="44">
        <f>(BE121/12*5*$D121*$G121*$H121*$K121)+(BE121/12*4*$E121*$G121*$I121*$K121)+(BE121/12*3*$F121*$G121*$I121*$K121)</f>
        <v>0</v>
      </c>
      <c r="BG121" s="44">
        <v>0</v>
      </c>
      <c r="BH121" s="44">
        <f>(BG121/12*5*$D121*$G121*$H121*$K121)+(BG121/12*4*$E121*$G121*$I121*$K121)+(BG121/12*3*$F121*$G121*$I121*$K121)</f>
        <v>0</v>
      </c>
      <c r="BI121" s="44">
        <v>0</v>
      </c>
      <c r="BJ121" s="44">
        <f>(BI121/12*5*$D121*$G121*$H121*$L121)+(BI121/12*4*$E121*$G121*$I121*$L121)+(BI121/12*3*$F121*$G121*$I121*$L121)</f>
        <v>0</v>
      </c>
      <c r="BK121" s="44">
        <v>45</v>
      </c>
      <c r="BL121" s="44">
        <f>(BK121/12*5*$D121*$G121*$H121*$K121)+(BK121/12*4*$E121*$G121*$I121*$K121)+(BK121/12*3*$F121*$G121*$I121*$K121)</f>
        <v>805320.6</v>
      </c>
      <c r="BM121" s="44">
        <v>1</v>
      </c>
      <c r="BN121" s="44">
        <f>(BM121/12*5*$D121*$G121*$H121*$K121)+(BM121/12*4*$E121*$G121*$I121*$K121)+(BM121/12*3*$F121*$G121*$I121*$K121)</f>
        <v>17896.013333333332</v>
      </c>
      <c r="BO121" s="54">
        <v>25</v>
      </c>
      <c r="BP121" s="44">
        <f>(BO121/12*5*$D121*$G121*$H121*$L121)+(BO121/12*4*$E121*$G121*$I121*$L121)+(BO121/12*3*$F121*$G121*$I121*$L121)</f>
        <v>536880.4</v>
      </c>
      <c r="BQ121" s="44">
        <v>16</v>
      </c>
      <c r="BR121" s="44">
        <f>(BQ121/12*5*$D121*$G121*$H121*$L121)+(BQ121/12*4*$E121*$G121*$I121*$L121)+(BQ121/12*3*$F121*$G121*$I121*$L121)</f>
        <v>343603.45600000001</v>
      </c>
      <c r="BS121" s="44">
        <v>0</v>
      </c>
      <c r="BT121" s="44">
        <f>(BS121/12*5*$D121*$G121*$H121*$K121)+(BS121/12*4*$E121*$G121*$I121*$K121)+(BS121/12*3*$F121*$G121*$I121*$K121)</f>
        <v>0</v>
      </c>
      <c r="BU121" s="44">
        <v>76</v>
      </c>
      <c r="BV121" s="44">
        <f>(BU121/12*5*$D121*$G121*$H121*$K121)+(BU121/12*4*$E121*$G121*$I121*$K121)+(BU121/12*3*$F121*$G121*$I121*$K121)</f>
        <v>1360097.0133333332</v>
      </c>
      <c r="BW121" s="44">
        <v>0</v>
      </c>
      <c r="BX121" s="44">
        <f>(BW121/12*5*$D121*$G121*$H121*$L121)+(BW121/12*4*$E121*$G121*$I121*$L121)+(BW121/12*3*$F121*$G121*$I121*$L121)</f>
        <v>0</v>
      </c>
      <c r="BY121" s="44"/>
      <c r="BZ121" s="44">
        <f>(BY121/12*5*$D121*$G121*$H121*$L121)+(BY121/12*4*$E121*$G121*$I121*$L121)+(BY121/12*3*$F121*$G121*$I121*$L121)</f>
        <v>0</v>
      </c>
      <c r="CA121" s="44">
        <v>0</v>
      </c>
      <c r="CB121" s="44">
        <f>(CA121/12*5*$D121*$G121*$H121*$K121)+(CA121/12*4*$E121*$G121*$I121*$K121)+(CA121/12*3*$F121*$G121*$I121*$K121)</f>
        <v>0</v>
      </c>
      <c r="CC121" s="44">
        <v>80</v>
      </c>
      <c r="CD121" s="44">
        <f>(CC121/12*5*$D121*$G121*$H121*$L121)+(CC121/12*4*$E121*$G121*$I121*$L121)+(CC121/12*3*$F121*$G121*$I121*$L121)</f>
        <v>1718017.2800000005</v>
      </c>
      <c r="CE121" s="44">
        <v>0</v>
      </c>
      <c r="CF121" s="44">
        <f>(CE121/12*5*$D121*$G121*$H121*$K121)+(CE121/12*4*$E121*$G121*$I121*$K121)+(CE121/12*3*$F121*$G121*$I121*$K121)</f>
        <v>0</v>
      </c>
      <c r="CG121" s="44">
        <v>93</v>
      </c>
      <c r="CH121" s="44">
        <f>(CG121/12*5*$D121*$G121*$H121*$K121)+(CG121/12*4*$E121*$G121*$I121*$K121)+(CG121/12*3*$F121*$G121*$I121*$K121)</f>
        <v>1664329.2400000002</v>
      </c>
      <c r="CI121" s="44">
        <v>75</v>
      </c>
      <c r="CJ121" s="44">
        <f>(CI121/12*5*$D121*$G121*$H121*$K121)+(CI121/12*4*$E121*$G121*$I121*$K121)+(CI121/12*3*$F121*$G121*$I121*$K121)</f>
        <v>1342201</v>
      </c>
      <c r="CK121" s="44">
        <v>40</v>
      </c>
      <c r="CL121" s="44">
        <f>(CK121/12*5*$D121*$G121*$H121*$K121)+(CK121/12*4*$E121*$G121*$I121*$K121)+(CK121/12*3*$F121*$G121*$I121*$K121)</f>
        <v>715840.53333333344</v>
      </c>
      <c r="CM121" s="44">
        <v>272</v>
      </c>
      <c r="CN121" s="44">
        <f>(CM121/12*5*$D121*$G121*$H121*$L121)+(CM121/12*4*$E121*$G121*$I121*$L121)+(CM121/12*3*$F121*$G121*$I121*$L121)</f>
        <v>5841258.7520000003</v>
      </c>
      <c r="CO121" s="44">
        <v>81</v>
      </c>
      <c r="CP121" s="44">
        <f>(CO121/12*5*$D121*$G121*$H121*$L121)+(CO121/12*4*$E121*$G121*$I121*$L121)+(CO121/12*3*$F121*$G121*$I121*$L121)</f>
        <v>1739492.4960000003</v>
      </c>
      <c r="CQ121" s="49">
        <v>20</v>
      </c>
      <c r="CR121" s="44">
        <f>(CQ121/12*5*$D121*$G121*$H121*$K121)+(CQ121/12*4*$E121*$G121*$I121*$K121)+(CQ121/12*3*$F121*$G121*$I121*$K121)</f>
        <v>357920.26666666672</v>
      </c>
      <c r="CS121" s="44">
        <v>12</v>
      </c>
      <c r="CT121" s="44">
        <f>(CS121/12*5*$D121*$G121*$H121*$L121)+(CS121/12*4*$E121*$G121*$I121*$L121)+(CS121/12*3*$F121*$G121*$I121*$L121)</f>
        <v>257702.592</v>
      </c>
      <c r="CU121" s="44">
        <v>364</v>
      </c>
      <c r="CV121" s="44">
        <f>(CU121/12*5*$D121*$G121*$H121*$L121)+(CU121/12*4*$E121*$G121*$I121*$L121)+(CU121/12*3*$F121*$G121*$I121*$L121)</f>
        <v>7816978.6239999998</v>
      </c>
      <c r="CW121" s="44">
        <v>117</v>
      </c>
      <c r="CX121" s="44">
        <f>(CW121/12*5*$D121*$G121*$H121*$L121)+(CW121/12*4*$E121*$G121*$I121*$L121)+(CW121/12*3*$F121*$G121*$I121*$L121)</f>
        <v>2512600.2719999999</v>
      </c>
      <c r="CY121" s="44">
        <v>28</v>
      </c>
      <c r="CZ121" s="44">
        <f>(CY121/12*5*$D121*$G121*$H121*$L121)+(CY121/12*4*$E121*$G121*$I121*$L121)+(CY121/12*3*$F121*$G121*$I121*$L121)</f>
        <v>601306.04800000018</v>
      </c>
      <c r="DA121" s="44">
        <v>78</v>
      </c>
      <c r="DB121" s="44">
        <f>(DA121/12*5*$D121*$G121*$H121*$L121)+(DA121/12*4*$E121*$G121*$I121*$L121)+(DA121/12*3*$F121*$G121*$I121*$L121)</f>
        <v>1675066.8480000002</v>
      </c>
      <c r="DC121" s="44">
        <v>106</v>
      </c>
      <c r="DD121" s="44">
        <f>(DC121/12*5*$D121*$G121*$H121*$K121)+(DC121/12*4*$E121*$G121*$I121*$K121)+(DC121/12*3*$F121*$G121*$I121*$K121)</f>
        <v>1896977.4133333336</v>
      </c>
      <c r="DE121" s="44">
        <v>29</v>
      </c>
      <c r="DF121" s="44">
        <f>(DE121/12*5*$D121*$G121*$H121*$K121)+(DE121/12*4*$E121*$G121*$I121*$K121)+(DE121/12*3*$F121*$G121*$I121*$K121)</f>
        <v>518984.38666666666</v>
      </c>
      <c r="DG121" s="44">
        <v>19</v>
      </c>
      <c r="DH121" s="44">
        <f>(DG121/12*5*$D121*$G121*$H121*$L121)+(DG121/12*4*$E121*$G121*$I121*$L121)+(DG121/12*3*$F121*$G121*$I121*$L121)</f>
        <v>408029.10399999999</v>
      </c>
      <c r="DI121" s="44">
        <v>180</v>
      </c>
      <c r="DJ121" s="44">
        <f>(DI121/12*5*$D121*$G121*$H121*$L121)+(DI121/12*4*$E121*$G121*$I121*$L121)+(DI121/12*3*$F121*$G121*$I121*$L121)</f>
        <v>3865538.88</v>
      </c>
      <c r="DK121" s="44">
        <v>20</v>
      </c>
      <c r="DL121" s="44">
        <f>(DK121/12*5*$D121*$G121*$H121*$M121)+(DK121/12*4*$E121*$G121*$I121*$M121)+(DK121/12*3*$F121*$G121*$I121*$M121)</f>
        <v>570115.85333333339</v>
      </c>
      <c r="DM121" s="44">
        <v>55</v>
      </c>
      <c r="DN121" s="44">
        <f>(DM121/12*5*$D121*$G121*$H121*$N121)+(DM121/12*4*$E121*$G121*$I121*$N121)+(DM121/12*3*$F121*$G121*$I121*$N121)</f>
        <v>1806858.2033333331</v>
      </c>
      <c r="DO121" s="44"/>
      <c r="DP121" s="44">
        <f>(DO121*$D121*$G121*$H121*$L121)</f>
        <v>0</v>
      </c>
      <c r="DQ121" s="44">
        <f t="shared" si="851"/>
        <v>3542</v>
      </c>
      <c r="DR121" s="44">
        <f t="shared" si="851"/>
        <v>70736165.787333325</v>
      </c>
    </row>
    <row r="122" spans="1:122" ht="38.25" customHeight="1" x14ac:dyDescent="0.25">
      <c r="A122" s="51"/>
      <c r="B122" s="52">
        <v>96</v>
      </c>
      <c r="C122" s="38" t="s">
        <v>253</v>
      </c>
      <c r="D122" s="39">
        <f t="shared" si="572"/>
        <v>19063</v>
      </c>
      <c r="E122" s="40">
        <v>18530</v>
      </c>
      <c r="F122" s="40">
        <v>18715</v>
      </c>
      <c r="G122" s="53">
        <v>1.01</v>
      </c>
      <c r="H122" s="42">
        <v>1</v>
      </c>
      <c r="I122" s="42">
        <v>1</v>
      </c>
      <c r="J122" s="43"/>
      <c r="K122" s="39">
        <v>1.4</v>
      </c>
      <c r="L122" s="39">
        <v>1.68</v>
      </c>
      <c r="M122" s="39">
        <v>2.23</v>
      </c>
      <c r="N122" s="39">
        <v>2.57</v>
      </c>
      <c r="O122" s="44">
        <v>3</v>
      </c>
      <c r="P122" s="44">
        <f t="shared" ref="P122:P123" si="852">(O122/12*5*$D122*$G122*$H122*$K122*P$8)+(O122/12*4*$E122*$G122*$I122*$K122*P$9)+(O122/12*3*$F122*$G122*$I122*$K122*P$9)</f>
        <v>84684.33627499998</v>
      </c>
      <c r="Q122" s="44">
        <v>56</v>
      </c>
      <c r="R122" s="44">
        <f t="shared" ref="R122:R123" si="853">(Q122/12*5*$D122*$G122*$H122*$K122*R$8)+(Q122/12*4*$E122*$G122*$I122*$K122*R$9)+(Q122/12*3*$F122*$G122*$I122*$K122*R$9)</f>
        <v>1580774.2771333335</v>
      </c>
      <c r="S122" s="44"/>
      <c r="T122" s="44">
        <f t="shared" ref="T122:T123" si="854">(S122/12*5*$D122*$G122*$H122*$K122*T$8)+(S122/12*4*$E122*$G122*$I122*$K122*T$9)+(S122/12*3*$F122*$G122*$I122*$K122*T$9)</f>
        <v>0</v>
      </c>
      <c r="U122" s="44"/>
      <c r="V122" s="44">
        <f t="shared" ref="V122:V123" si="855">(U122/12*5*$D122*$G122*$H122*$K122*V$8)+(U122/12*4*$E122*$G122*$I122*$K122*V$9)+(U122/12*3*$F122*$G122*$I122*$K122*V$9)</f>
        <v>0</v>
      </c>
      <c r="W122" s="44"/>
      <c r="X122" s="44">
        <f t="shared" ref="X122:X123" si="856">(W122/12*5*$D122*$G122*$H122*$K122*X$8)+(W122/12*4*$E122*$G122*$I122*$K122*X$9)+(W122/12*3*$F122*$G122*$I122*$K122*X$9)</f>
        <v>0</v>
      </c>
      <c r="Y122" s="44">
        <v>0</v>
      </c>
      <c r="Z122" s="44">
        <f t="shared" ref="Z122:Z123" si="857">(Y122/12*5*$D122*$G122*$H122*$K122*Z$8)+(Y122/12*4*$E122*$G122*$I122*$K122*Z$9)+(Y122/12*3*$F122*$G122*$I122*$K122*Z$9)</f>
        <v>0</v>
      </c>
      <c r="AA122" s="44"/>
      <c r="AB122" s="44">
        <f t="shared" ref="AB122:AB123" si="858">(AA122/12*5*$D122*$G122*$H122*$K122*AB$8)+(AA122/12*4*$E122*$G122*$I122*$K122*AB$9)+(AA122/12*3*$F122*$G122*$I122*$K122*AB$9)</f>
        <v>0</v>
      </c>
      <c r="AC122" s="44"/>
      <c r="AD122" s="44">
        <f t="shared" ref="AD122:AD123" si="859">(AC122/12*5*$D122*$G122*$H122*$K122*AD$8)+(AC122/12*4*$E122*$G122*$I122*$K122*AD$9)+(AC122/12*3*$F122*$G122*$I122*$K122*AD$9)</f>
        <v>0</v>
      </c>
      <c r="AE122" s="44">
        <v>0</v>
      </c>
      <c r="AF122" s="44">
        <f t="shared" ref="AF122:AF123" si="860">(AE122/12*5*$D122*$G122*$H122*$K122*AF$8)+(AE122/12*4*$E122*$G122*$I122*$K122*AF$9)+(AE122/12*3*$F122*$G122*$I122*$K122*AF$9)</f>
        <v>0</v>
      </c>
      <c r="AG122" s="44">
        <v>96</v>
      </c>
      <c r="AH122" s="44">
        <f t="shared" ref="AH122:AH123" si="861">(AG122/12*5*$D122*$G122*$H122*$K122*AH$8)+(AG122/12*4*$E122*$G122*$I122*$K122*AH$9)+(AG122/12*3*$F122*$G122*$I122*$K122*AH$9)</f>
        <v>2709898.7607999993</v>
      </c>
      <c r="AI122" s="44"/>
      <c r="AJ122" s="44">
        <f t="shared" ref="AJ122:AJ123" si="862">(AI122/12*5*$D122*$G122*$H122*$K122*AJ$8)+(AI122/12*4*$E122*$G122*$I122*$K122*AJ$9)+(AI122/12*3*$F122*$G122*$I122*$K122*AJ$9)</f>
        <v>0</v>
      </c>
      <c r="AK122" s="44"/>
      <c r="AL122" s="44">
        <f t="shared" ref="AL122:AL123" si="863">(AK122/12*5*$D122*$G122*$H122*$K122*AL$8)+(AK122/12*4*$E122*$G122*$I122*$K122*AL$9)+(AK122/12*3*$F122*$G122*$I122*$K122*AL$9)</f>
        <v>0</v>
      </c>
      <c r="AM122" s="47">
        <v>0</v>
      </c>
      <c r="AN122" s="44">
        <f t="shared" ref="AN122:AN123" si="864">(AM122/12*5*$D122*$G122*$H122*$K122*AN$8)+(AM122/12*4*$E122*$G122*$I122*$K122*AN$9)+(AM122/12*3*$F122*$G122*$I122*$K122*AN$9)</f>
        <v>0</v>
      </c>
      <c r="AO122" s="48">
        <v>4</v>
      </c>
      <c r="AP122" s="44">
        <f t="shared" ref="AP122:AP123" si="865">(AO122/12*5*$D122*$G122*$H122*$L122*AP$8)+(AO122/12*4*$E122*$G122*$I122*$L122*AP$9)+(AO122/12*3*$F122*$G122*$I122*$L122*AP$9)</f>
        <v>130513.59137599998</v>
      </c>
      <c r="AQ122" s="44"/>
      <c r="AR122" s="44">
        <f t="shared" ref="AR122:AR123" si="866">(AQ122/12*5*$D122*$G122*$H122*$L122*AR$8)+(AQ122/12*4*$E122*$G122*$I122*$L122*AR$9)+(AQ122/12*3*$F122*$G122*$I122*$L122*AR$9)</f>
        <v>0</v>
      </c>
      <c r="AS122" s="44">
        <v>32</v>
      </c>
      <c r="AT122" s="44">
        <f t="shared" ref="AT122:AT123" si="867">(AS122/12*5*$D122*$G122*$H122*$L122*AT$8)+(AS122/12*4*$E122*$G122*$I122*$L122*AT$9)+(AS122/12*3*$F122*$G122*$I122*$L122*AT$10)</f>
        <v>1044108.7310079999</v>
      </c>
      <c r="AU122" s="44"/>
      <c r="AV122" s="44">
        <f t="shared" ref="AV122:AV123" si="868">(AU122/12*5*$D122*$G122*$H122*$L122*AV$8)+(AU122/12*4*$E122*$G122*$I122*$L122*AV$9)+(AU122/12*3*$F122*$G122*$I122*$L122*AV$9)</f>
        <v>0</v>
      </c>
      <c r="AW122" s="44"/>
      <c r="AX122" s="44">
        <f t="shared" ref="AX122:AX123" si="869">(AW122/12*5*$D122*$G122*$H122*$K122*AX$8)+(AW122/12*4*$E122*$G122*$I122*$K122*AX$9)+(AW122/12*3*$F122*$G122*$I122*$K122*AX$9)</f>
        <v>0</v>
      </c>
      <c r="AY122" s="44"/>
      <c r="AZ122" s="44">
        <f t="shared" ref="AZ122:AZ123" si="870">(AY122/12*5*$D122*$G122*$H122*$K122*AZ$8)+(AY122/12*4*$E122*$G122*$I122*$K122*AZ$9)+(AY122/12*3*$F122*$G122*$I122*$K122*AZ$9)</f>
        <v>0</v>
      </c>
      <c r="BA122" s="44"/>
      <c r="BB122" s="44">
        <f t="shared" ref="BB122:BB123" si="871">(BA122/12*5*$D122*$G122*$H122*$L122*BB$8)+(BA122/12*4*$E122*$G122*$I122*$L122*BB$9)+(BA122/12*3*$F122*$G122*$I122*$L122*BB$9)</f>
        <v>0</v>
      </c>
      <c r="BC122" s="44"/>
      <c r="BD122" s="44">
        <f t="shared" ref="BD122:BD123" si="872">(BC122/12*5*$D122*$G122*$H122*$K122*BD$8)+(BC122/12*4*$E122*$G122*$I122*$K122*BD$9)+(BC122/12*3*$F122*$G122*$I122*$K122*BD$9)</f>
        <v>0</v>
      </c>
      <c r="BE122" s="44"/>
      <c r="BF122" s="44">
        <f t="shared" ref="BF122:BF123" si="873">(BE122/12*5*$D122*$G122*$H122*$K122*BF$8)+(BE122/12*4*$E122*$G122*$I122*$K122*BF$9)+(BE122/12*3*$F122*$G122*$I122*$K122*BF$9)</f>
        <v>0</v>
      </c>
      <c r="BG122" s="44"/>
      <c r="BH122" s="44">
        <f t="shared" ref="BH122:BH123" si="874">(BG122/12*5*$D122*$G122*$H122*$K122*BH$8)+(BG122/12*4*$E122*$G122*$I122*$K122*BH$9)+(BG122/12*3*$F122*$G122*$I122*$K122*BH$9)</f>
        <v>0</v>
      </c>
      <c r="BI122" s="44"/>
      <c r="BJ122" s="44">
        <f t="shared" ref="BJ122:BJ123" si="875">(BI122/12*5*$D122*$G122*$H122*$L122*BJ$8)+(BI122/12*4*$E122*$G122*$I122*$L122*BJ$9)+(BI122/12*3*$F122*$G122*$I122*$L122*BJ$9)</f>
        <v>0</v>
      </c>
      <c r="BK122" s="44">
        <v>0</v>
      </c>
      <c r="BL122" s="44">
        <f t="shared" ref="BL122:BL123" si="876">(BK122/12*5*$D122*$G122*$H122*$K122*BL$8)+(BK122/12*4*$E122*$G122*$I122*$K122*BL$9)+(BK122/12*3*$F122*$G122*$I122*$K122*BL$9)</f>
        <v>0</v>
      </c>
      <c r="BM122" s="44"/>
      <c r="BN122" s="44">
        <f t="shared" ref="BN122:BN123" si="877">(BM122/12*5*$D122*$G122*$H122*$K122*BN$8)+(BM122/12*4*$E122*$G122*$I122*$K122*BN$9)+(BM122/12*3*$F122*$G122*$I122*$K122*BN$10)</f>
        <v>0</v>
      </c>
      <c r="BO122" s="54"/>
      <c r="BP122" s="44">
        <f t="shared" ref="BP122:BP123" si="878">(BO122/12*5*$D122*$G122*$H122*$L122*BP$8)+(BO122/12*4*$E122*$G122*$I122*$L122*BP$9)+(BO122/12*3*$F122*$G122*$I122*$L122*BP$9)</f>
        <v>0</v>
      </c>
      <c r="BQ122" s="44">
        <v>0</v>
      </c>
      <c r="BR122" s="44">
        <f t="shared" ref="BR122:BR123" si="879">(BQ122/12*5*$D122*$G122*$H122*$L122*BR$8)+(BQ122/12*4*$E122*$G122*$I122*$L122*BR$9)+(BQ122/12*3*$F122*$G122*$I122*$L122*BR$9)</f>
        <v>0</v>
      </c>
      <c r="BS122" s="44"/>
      <c r="BT122" s="44">
        <f t="shared" ref="BT122:BT123" si="880">(BS122/12*5*$D122*$G122*$H122*$K122*BT$8)+(BS122/12*4*$E122*$G122*$I122*$K122*BT$9)+(BS122/12*3*$F122*$G122*$I122*$K122*BT$9)</f>
        <v>0</v>
      </c>
      <c r="BU122" s="44"/>
      <c r="BV122" s="44">
        <f t="shared" ref="BV122:BV123" si="881">(BU122/12*5*$D122*$G122*$H122*$K122*BV$8)+(BU122/12*4*$E122*$G122*$I122*$K122*BV$9)+(BU122/12*3*$F122*$G122*$I122*$K122*BV$9)</f>
        <v>0</v>
      </c>
      <c r="BW122" s="44"/>
      <c r="BX122" s="44">
        <f t="shared" ref="BX122:BX123" si="882">(BW122/12*5*$D122*$G122*$H122*$L122*BX$8)+(BW122/12*4*$E122*$G122*$I122*$L122*BX$9)+(BW122/12*3*$F122*$G122*$I122*$L122*BX$9)</f>
        <v>0</v>
      </c>
      <c r="BY122" s="44"/>
      <c r="BZ122" s="44">
        <f t="shared" ref="BZ122:BZ123" si="883">(BY122/12*5*$D122*$G122*$H122*$L122*BZ$8)+(BY122/12*4*$E122*$G122*$I122*$L122*BZ$9)+(BY122/12*3*$F122*$G122*$I122*$L122*BZ$9)</f>
        <v>0</v>
      </c>
      <c r="CA122" s="44"/>
      <c r="CB122" s="44">
        <f t="shared" ref="CB122:CB123" si="884">(CA122/12*5*$D122*$G122*$H122*$K122*CB$8)+(CA122/12*4*$E122*$G122*$I122*$K122*CB$9)+(CA122/12*3*$F122*$G122*$I122*$K122*CB$9)</f>
        <v>0</v>
      </c>
      <c r="CC122" s="44"/>
      <c r="CD122" s="44">
        <f t="shared" ref="CD122:CD123" si="885">(CC122/12*5*$D122*$G122*$H122*$L122*CD$8)+(CC122/12*4*$E122*$G122*$I122*$L122*CD$9)+(CC122/12*3*$F122*$G122*$I122*$L122*CD$9)</f>
        <v>0</v>
      </c>
      <c r="CE122" s="44"/>
      <c r="CF122" s="44">
        <f t="shared" ref="CF122:CF123" si="886">(CE122/12*5*$D122*$G122*$H122*$K122*CF$8)+(CE122/12*4*$E122*$G122*$I122*$K122*CF$9)+(CE122/12*3*$F122*$G122*$I122*$K122*CF$9)</f>
        <v>0</v>
      </c>
      <c r="CG122" s="44"/>
      <c r="CH122" s="44">
        <f t="shared" ref="CH122:CH123" si="887">(CG122/12*5*$D122*$G122*$H122*$K122*CH$8)+(CG122/12*4*$E122*$G122*$I122*$K122*CH$9)+(CG122/12*3*$F122*$G122*$I122*$K122*CH$9)</f>
        <v>0</v>
      </c>
      <c r="CI122" s="44"/>
      <c r="CJ122" s="44">
        <f t="shared" ref="CJ122:CJ123" si="888">(CI122/12*5*$D122*$G122*$H122*$K122*CJ$8)+(CI122/12*4*$E122*$G122*$I122*$K122*CJ$9)+(CI122/12*3*$F122*$G122*$I122*$K122*CJ$9)</f>
        <v>0</v>
      </c>
      <c r="CK122" s="44">
        <v>2</v>
      </c>
      <c r="CL122" s="44">
        <f t="shared" ref="CL122:CL123" si="889">(CK122/12*5*$D122*$G122*$H122*$K122*CL$8)+(CK122/12*4*$E122*$G122*$I122*$K122*CL$9)+(CK122/12*3*$F122*$G122*$I122*$K122*CL$9)</f>
        <v>52895.878233333329</v>
      </c>
      <c r="CM122" s="44">
        <v>15</v>
      </c>
      <c r="CN122" s="44">
        <f t="shared" ref="CN122:CN123" si="890">(CM122/12*5*$D122*$G122*$H122*$L122*CN$8)+(CM122/12*4*$E122*$G122*$I122*$L122*CN$9)+(CM122/12*3*$F122*$G122*$I122*$L122*CN$9)</f>
        <v>485180.54224499996</v>
      </c>
      <c r="CO122" s="44">
        <v>6</v>
      </c>
      <c r="CP122" s="44">
        <f t="shared" ref="CP122:CP123" si="891">(CO122/12*5*$D122*$G122*$H122*$L122*CP$8)+(CO122/12*4*$E122*$G122*$I122*$L122*CP$9)+(CO122/12*3*$F122*$G122*$I122*$L122*CP$9)</f>
        <v>223108.40147399998</v>
      </c>
      <c r="CQ122" s="49">
        <v>3</v>
      </c>
      <c r="CR122" s="44">
        <f t="shared" ref="CR122:CR123" si="892">(CQ122/12*5*$D122*$G122*$H122*$K122*CR$8)+(CQ122/12*4*$E122*$G122*$I122*$K122*CR$9)+(CQ122/12*3*$F122*$G122*$I122*$K122*CR$9)</f>
        <v>90109.058899999975</v>
      </c>
      <c r="CS122" s="44">
        <v>5</v>
      </c>
      <c r="CT122" s="44">
        <f t="shared" ref="CT122:CT123" si="893">(CS122/12*5*$D122*$G122*$H122*$L122*CT$8)+(CS122/12*4*$E122*$G122*$I122*$L122*CT$9)+(CS122/12*3*$F122*$G122*$I122*$L122*CT$9)</f>
        <v>181718.64046</v>
      </c>
      <c r="CU122" s="44">
        <v>3</v>
      </c>
      <c r="CV122" s="44">
        <f t="shared" ref="CV122:CV123" si="894">(CU122/12*5*$D122*$G122*$H122*$L122*CV$8)+(CU122/12*4*$E122*$G122*$I122*$L122*CV$9)+(CU122/12*3*$F122*$G122*$I122*$L122*CV$9)</f>
        <v>94774.513722000003</v>
      </c>
      <c r="CW122" s="44">
        <v>3</v>
      </c>
      <c r="CX122" s="44">
        <f t="shared" ref="CX122:CX123" si="895">(CW122/12*5*$D122*$G122*$H122*$L122*CX$8)+(CW122/12*4*$E122*$G122*$I122*$L122*CX$9)+(CW122/12*3*$F122*$G122*$I122*$L122*CX$9)</f>
        <v>109233.34739099999</v>
      </c>
      <c r="CY122" s="44">
        <v>4</v>
      </c>
      <c r="CZ122" s="44">
        <f t="shared" ref="CZ122:CZ123" si="896">(CY122/12*5*$D122*$G122*$H122*$L122*CZ$8)+(CY122/12*4*$E122*$G122*$I122*$L122*CZ$9)+(CY122/12*3*$F122*$G122*$I122*$L122*CZ$9)</f>
        <v>145374.91236799999</v>
      </c>
      <c r="DA122" s="44">
        <v>5</v>
      </c>
      <c r="DB122" s="44">
        <f t="shared" ref="DB122:DB123" si="897">(DA122/12*5*$D122*$G122*$H122*$L122*DB$8)+(DA122/12*4*$E122*$G122*$I122*$L122*DB$9)+(DA122/12*3*$F122*$G122*$I122*$L122*DB$9)</f>
        <v>182055.57898499997</v>
      </c>
      <c r="DC122" s="44">
        <v>4</v>
      </c>
      <c r="DD122" s="44">
        <f t="shared" ref="DD122:DD123" si="898">(DC122/12*5*$D122*$G122*$H122*$K122*DD$8)+(DC122/12*4*$E122*$G122*$I122*$K122*DD$9)+(DC122/12*3*$F122*$G122*$I122*$K122*DD$9)</f>
        <v>120145.41186666665</v>
      </c>
      <c r="DE122" s="44">
        <v>4</v>
      </c>
      <c r="DF122" s="44">
        <f t="shared" ref="DF122:DF123" si="899">(DE122/12*5*$D122*$G122*$H122*$K122*DF$8)+(DE122/12*4*$E122*$G122*$I122*$K122*DF$9)+(DE122/12*3*$F122*$G122*$I122*$K122*DF$9)</f>
        <v>123724.48624666664</v>
      </c>
      <c r="DG122" s="44"/>
      <c r="DH122" s="44">
        <f t="shared" ref="DH122:DH123" si="900">(DG122/12*5*$D122*$G122*$H122*$L122*DH$8)+(DG122/12*4*$E122*$G122*$I122*$L122*DH$9)+(DG122/12*3*$F122*$G122*$I122*$L122*DH$9)</f>
        <v>0</v>
      </c>
      <c r="DI122" s="44">
        <v>4</v>
      </c>
      <c r="DJ122" s="44">
        <f t="shared" ref="DJ122:DJ123" si="901">(DI122/12*5*$D122*$G122*$H122*$L122*DJ$8)+(DI122/12*4*$E122*$G122*$I122*$L122*DJ$9)+(DI122/12*3*$F122*$G122*$I122*$L122*DJ$9)</f>
        <v>156340.26743999997</v>
      </c>
      <c r="DK122" s="44">
        <v>1</v>
      </c>
      <c r="DL122" s="44">
        <f t="shared" ref="DL122:DL123" si="902">(DK122/12*5*$D122*$G122*$H122*$M122*DL$8)+(DK122/12*4*$E122*$G122*$I122*$M122*DL$9)+(DK122/12*3*$F122*$G122*$I122*$M122*DL$9)</f>
        <v>53490.85808125</v>
      </c>
      <c r="DM122" s="44">
        <v>1</v>
      </c>
      <c r="DN122" s="44">
        <f t="shared" si="795"/>
        <v>57818.427974583319</v>
      </c>
      <c r="DO122" s="44"/>
      <c r="DP122" s="44">
        <f t="shared" si="570"/>
        <v>0</v>
      </c>
      <c r="DQ122" s="44">
        <f t="shared" si="851"/>
        <v>251</v>
      </c>
      <c r="DR122" s="44">
        <f t="shared" si="851"/>
        <v>7625950.0219798321</v>
      </c>
    </row>
    <row r="123" spans="1:122" ht="15.75" customHeight="1" x14ac:dyDescent="0.25">
      <c r="A123" s="51"/>
      <c r="B123" s="52">
        <v>97</v>
      </c>
      <c r="C123" s="38" t="s">
        <v>254</v>
      </c>
      <c r="D123" s="39">
        <f t="shared" si="572"/>
        <v>19063</v>
      </c>
      <c r="E123" s="40">
        <v>18530</v>
      </c>
      <c r="F123" s="40">
        <v>18715</v>
      </c>
      <c r="G123" s="53">
        <v>0.4</v>
      </c>
      <c r="H123" s="42">
        <v>1</v>
      </c>
      <c r="I123" s="42">
        <v>1</v>
      </c>
      <c r="J123" s="43"/>
      <c r="K123" s="39">
        <v>1.4</v>
      </c>
      <c r="L123" s="39">
        <v>1.68</v>
      </c>
      <c r="M123" s="39">
        <v>2.23</v>
      </c>
      <c r="N123" s="39">
        <v>2.57</v>
      </c>
      <c r="O123" s="44"/>
      <c r="P123" s="44">
        <f t="shared" si="852"/>
        <v>0</v>
      </c>
      <c r="Q123" s="44">
        <v>488</v>
      </c>
      <c r="R123" s="44">
        <f t="shared" si="853"/>
        <v>5455571.7626666659</v>
      </c>
      <c r="S123" s="44">
        <v>0</v>
      </c>
      <c r="T123" s="44">
        <f t="shared" si="854"/>
        <v>0</v>
      </c>
      <c r="U123" s="44"/>
      <c r="V123" s="44">
        <f t="shared" si="855"/>
        <v>0</v>
      </c>
      <c r="W123" s="44">
        <v>0</v>
      </c>
      <c r="X123" s="44">
        <f t="shared" si="856"/>
        <v>0</v>
      </c>
      <c r="Y123" s="44">
        <v>0</v>
      </c>
      <c r="Z123" s="44">
        <f t="shared" si="857"/>
        <v>0</v>
      </c>
      <c r="AA123" s="44">
        <v>0</v>
      </c>
      <c r="AB123" s="44">
        <f t="shared" si="858"/>
        <v>0</v>
      </c>
      <c r="AC123" s="44">
        <v>0</v>
      </c>
      <c r="AD123" s="44">
        <f t="shared" si="859"/>
        <v>0</v>
      </c>
      <c r="AE123" s="44">
        <v>0</v>
      </c>
      <c r="AF123" s="44">
        <f t="shared" si="860"/>
        <v>0</v>
      </c>
      <c r="AG123" s="44">
        <v>0</v>
      </c>
      <c r="AH123" s="44">
        <f t="shared" si="861"/>
        <v>0</v>
      </c>
      <c r="AI123" s="44">
        <v>0</v>
      </c>
      <c r="AJ123" s="44">
        <f t="shared" si="862"/>
        <v>0</v>
      </c>
      <c r="AK123" s="44"/>
      <c r="AL123" s="44">
        <f t="shared" si="863"/>
        <v>0</v>
      </c>
      <c r="AM123" s="47">
        <v>0</v>
      </c>
      <c r="AN123" s="44">
        <f t="shared" si="864"/>
        <v>0</v>
      </c>
      <c r="AO123" s="48">
        <v>0</v>
      </c>
      <c r="AP123" s="44">
        <f t="shared" si="865"/>
        <v>0</v>
      </c>
      <c r="AQ123" s="44"/>
      <c r="AR123" s="44">
        <f t="shared" si="866"/>
        <v>0</v>
      </c>
      <c r="AS123" s="44">
        <v>270</v>
      </c>
      <c r="AT123" s="44">
        <f t="shared" si="867"/>
        <v>3488977.1952</v>
      </c>
      <c r="AU123" s="44">
        <v>0</v>
      </c>
      <c r="AV123" s="44">
        <f t="shared" si="868"/>
        <v>0</v>
      </c>
      <c r="AW123" s="44"/>
      <c r="AX123" s="44">
        <f t="shared" si="869"/>
        <v>0</v>
      </c>
      <c r="AY123" s="44"/>
      <c r="AZ123" s="44">
        <f t="shared" si="870"/>
        <v>0</v>
      </c>
      <c r="BA123" s="44">
        <v>2</v>
      </c>
      <c r="BB123" s="44">
        <f t="shared" si="871"/>
        <v>25138.635200000001</v>
      </c>
      <c r="BC123" s="44">
        <v>0</v>
      </c>
      <c r="BD123" s="44">
        <f t="shared" si="872"/>
        <v>0</v>
      </c>
      <c r="BE123" s="44">
        <v>0</v>
      </c>
      <c r="BF123" s="44">
        <f t="shared" si="873"/>
        <v>0</v>
      </c>
      <c r="BG123" s="44">
        <v>0</v>
      </c>
      <c r="BH123" s="44">
        <f t="shared" si="874"/>
        <v>0</v>
      </c>
      <c r="BI123" s="44">
        <v>0</v>
      </c>
      <c r="BJ123" s="44">
        <f t="shared" si="875"/>
        <v>0</v>
      </c>
      <c r="BK123" s="44">
        <v>0</v>
      </c>
      <c r="BL123" s="44">
        <f t="shared" si="876"/>
        <v>0</v>
      </c>
      <c r="BM123" s="44">
        <v>0</v>
      </c>
      <c r="BN123" s="44">
        <f t="shared" si="877"/>
        <v>0</v>
      </c>
      <c r="BO123" s="54">
        <v>0</v>
      </c>
      <c r="BP123" s="44">
        <f t="shared" si="878"/>
        <v>0</v>
      </c>
      <c r="BQ123" s="44">
        <v>0</v>
      </c>
      <c r="BR123" s="44">
        <f t="shared" si="879"/>
        <v>0</v>
      </c>
      <c r="BS123" s="44">
        <v>0</v>
      </c>
      <c r="BT123" s="44">
        <f t="shared" si="880"/>
        <v>0</v>
      </c>
      <c r="BU123" s="44"/>
      <c r="BV123" s="44">
        <f t="shared" si="881"/>
        <v>0</v>
      </c>
      <c r="BW123" s="44">
        <v>0</v>
      </c>
      <c r="BX123" s="44">
        <f t="shared" si="882"/>
        <v>0</v>
      </c>
      <c r="BY123" s="44"/>
      <c r="BZ123" s="44">
        <f t="shared" si="883"/>
        <v>0</v>
      </c>
      <c r="CA123" s="44">
        <v>0</v>
      </c>
      <c r="CB123" s="44">
        <f t="shared" si="884"/>
        <v>0</v>
      </c>
      <c r="CC123" s="44">
        <v>5</v>
      </c>
      <c r="CD123" s="44">
        <f t="shared" si="885"/>
        <v>57477.784000000007</v>
      </c>
      <c r="CE123" s="44">
        <v>0</v>
      </c>
      <c r="CF123" s="44">
        <f t="shared" si="886"/>
        <v>0</v>
      </c>
      <c r="CG123" s="44"/>
      <c r="CH123" s="44">
        <f t="shared" si="887"/>
        <v>0</v>
      </c>
      <c r="CI123" s="44"/>
      <c r="CJ123" s="44">
        <f t="shared" si="888"/>
        <v>0</v>
      </c>
      <c r="CK123" s="44">
        <v>65</v>
      </c>
      <c r="CL123" s="44">
        <f t="shared" si="889"/>
        <v>680838.03666666674</v>
      </c>
      <c r="CM123" s="44">
        <v>31</v>
      </c>
      <c r="CN123" s="44">
        <f t="shared" si="890"/>
        <v>397111.46691999998</v>
      </c>
      <c r="CO123" s="44">
        <v>65</v>
      </c>
      <c r="CP123" s="44">
        <f t="shared" si="891"/>
        <v>957230.76540000003</v>
      </c>
      <c r="CQ123" s="49">
        <v>32</v>
      </c>
      <c r="CR123" s="44">
        <f t="shared" si="892"/>
        <v>380658.73066666664</v>
      </c>
      <c r="CS123" s="44">
        <v>51</v>
      </c>
      <c r="CT123" s="44">
        <f t="shared" si="893"/>
        <v>734071.33967999998</v>
      </c>
      <c r="CU123" s="44">
        <v>10</v>
      </c>
      <c r="CV123" s="44">
        <f t="shared" si="894"/>
        <v>125114.86960000002</v>
      </c>
      <c r="CW123" s="44">
        <v>26</v>
      </c>
      <c r="CX123" s="44">
        <f t="shared" si="895"/>
        <v>374926.34087999992</v>
      </c>
      <c r="CY123" s="44">
        <v>87</v>
      </c>
      <c r="CZ123" s="44">
        <f t="shared" si="896"/>
        <v>1252239.3441600001</v>
      </c>
      <c r="DA123" s="44">
        <v>49</v>
      </c>
      <c r="DB123" s="44">
        <f t="shared" si="897"/>
        <v>706591.95011999994</v>
      </c>
      <c r="DC123" s="44">
        <v>28</v>
      </c>
      <c r="DD123" s="44">
        <f t="shared" si="898"/>
        <v>333076.3893333333</v>
      </c>
      <c r="DE123" s="44">
        <v>43</v>
      </c>
      <c r="DF123" s="44">
        <f t="shared" si="899"/>
        <v>526747.81273333333</v>
      </c>
      <c r="DG123" s="44">
        <v>3</v>
      </c>
      <c r="DH123" s="44">
        <f t="shared" si="900"/>
        <v>47878.865999999995</v>
      </c>
      <c r="DI123" s="44">
        <v>15</v>
      </c>
      <c r="DJ123" s="44">
        <f t="shared" si="901"/>
        <v>232188.51599999997</v>
      </c>
      <c r="DK123" s="44">
        <v>20</v>
      </c>
      <c r="DL123" s="44">
        <f t="shared" si="902"/>
        <v>423689.96500000003</v>
      </c>
      <c r="DM123" s="44">
        <v>10</v>
      </c>
      <c r="DN123" s="44">
        <f t="shared" si="795"/>
        <v>228983.87316666666</v>
      </c>
      <c r="DO123" s="44"/>
      <c r="DP123" s="44">
        <f t="shared" si="570"/>
        <v>0</v>
      </c>
      <c r="DQ123" s="44">
        <f t="shared" si="851"/>
        <v>1300</v>
      </c>
      <c r="DR123" s="44">
        <f t="shared" si="851"/>
        <v>16428513.643393332</v>
      </c>
    </row>
    <row r="124" spans="1:122" ht="36.75" customHeight="1" x14ac:dyDescent="0.25">
      <c r="A124" s="51"/>
      <c r="B124" s="52">
        <v>98</v>
      </c>
      <c r="C124" s="38" t="s">
        <v>255</v>
      </c>
      <c r="D124" s="39">
        <f t="shared" si="572"/>
        <v>19063</v>
      </c>
      <c r="E124" s="40">
        <v>18530</v>
      </c>
      <c r="F124" s="40">
        <v>18715</v>
      </c>
      <c r="G124" s="53">
        <v>1.54</v>
      </c>
      <c r="H124" s="42">
        <v>1</v>
      </c>
      <c r="I124" s="42">
        <v>1</v>
      </c>
      <c r="J124" s="43"/>
      <c r="K124" s="39">
        <v>1.4</v>
      </c>
      <c r="L124" s="39">
        <v>1.68</v>
      </c>
      <c r="M124" s="39">
        <v>2.23</v>
      </c>
      <c r="N124" s="39">
        <v>2.57</v>
      </c>
      <c r="O124" s="44">
        <v>7</v>
      </c>
      <c r="P124" s="44">
        <f>(O124/12*5*$D124*$G124*$H124*$K124*P$8)+(O124/12*4*$E124*$G124*$I124*$K124)+(O124/12*3*$F124*$G124*$I124*$K124)</f>
        <v>284903.19164999999</v>
      </c>
      <c r="Q124" s="44">
        <v>424</v>
      </c>
      <c r="R124" s="44">
        <f>(Q124/12*5*$D124*$G124*$H124*$K124*R$8)+(Q124/12*4*$E124*$G124*$I124*$K124)+(Q124/12*3*$F124*$G124*$I124*$K124)</f>
        <v>17256993.322800003</v>
      </c>
      <c r="S124" s="44">
        <v>0</v>
      </c>
      <c r="T124" s="44">
        <f>(S124/12*5*$D124*$G124*$H124*$K124*T$8)+(S124/12*4*$E124*$G124*$I124*$K124)+(S124/12*3*$F124*$G124*$I124*$K124)</f>
        <v>0</v>
      </c>
      <c r="U124" s="44"/>
      <c r="V124" s="44">
        <f>(U124/12*5*$D124*$G124*$H124*$K124*V$8)+(U124/12*4*$E124*$G124*$I124*$K124)+(U124/12*3*$F124*$G124*$I124*$K124)</f>
        <v>0</v>
      </c>
      <c r="W124" s="44">
        <v>0</v>
      </c>
      <c r="X124" s="44">
        <f>(W124/12*5*$D124*$G124*$H124*$K124*X$8)+(W124/12*4*$E124*$G124*$I124*$K124)+(W124/12*3*$F124*$G124*$I124*$K124)</f>
        <v>0</v>
      </c>
      <c r="Y124" s="44"/>
      <c r="Z124" s="44">
        <f>(Y124/12*5*$D124*$G124*$H124*$K124*Z$8)+(Y124/12*4*$E124*$G124*$I124*$K124)+(Y124/12*3*$F124*$G124*$I124*$K124)</f>
        <v>0</v>
      </c>
      <c r="AA124" s="44">
        <v>0</v>
      </c>
      <c r="AB124" s="44">
        <f>(AA124/12*5*$D124*$G124*$H124*$K124*AB$8)+(AA124/12*4*$E124*$G124*$I124*$K124)+(AA124/12*3*$F124*$G124*$I124*$K124)</f>
        <v>0</v>
      </c>
      <c r="AC124" s="44">
        <v>0</v>
      </c>
      <c r="AD124" s="44">
        <f>(AC124/12*5*$D124*$G124*$H124*$K124*AD$8)+(AC124/12*4*$E124*$G124*$I124*$K124)+(AC124/12*3*$F124*$G124*$I124*$K124)</f>
        <v>0</v>
      </c>
      <c r="AE124" s="44">
        <v>0</v>
      </c>
      <c r="AF124" s="44">
        <f>(AE124/12*5*$D124*$G124*$H124*$K124*AF$8)+(AE124/12*4*$E124*$G124*$I124*$K124)+(AE124/12*3*$F124*$G124*$I124*$K124)</f>
        <v>0</v>
      </c>
      <c r="AG124" s="44">
        <v>0</v>
      </c>
      <c r="AH124" s="44">
        <f>(AG124/12*5*$D124*$G124*$H124*$K124*AH$8)+(AG124/12*4*$E124*$G124*$I124*$K124)+(AG124/12*3*$F124*$G124*$I124*$K124)</f>
        <v>0</v>
      </c>
      <c r="AI124" s="44">
        <v>0</v>
      </c>
      <c r="AJ124" s="44">
        <f>(AI124/12*5*$D124*$G124*$H124*$K124*AJ$8)+(AI124/12*4*$E124*$G124*$I124*$K124)+(AI124/12*3*$F124*$G124*$I124*$K124)</f>
        <v>0</v>
      </c>
      <c r="AK124" s="44"/>
      <c r="AL124" s="44">
        <f>(AK124/12*5*$D124*$G124*$H124*$K124*AL$8)+(AK124/12*4*$E124*$G124*$I124*$K124)+(AK124/12*3*$F124*$G124*$I124*$K124)</f>
        <v>0</v>
      </c>
      <c r="AM124" s="47">
        <v>6</v>
      </c>
      <c r="AN124" s="44">
        <f>(AM124/12*5*$D124*$G124*$H124*$K124*AN$8)+(AM124/12*4*$E124*$G124*$I124*$K124)+(AM124/12*3*$F124*$G124*$I124*$K124)</f>
        <v>242661.49215000001</v>
      </c>
      <c r="AO124" s="48">
        <v>10</v>
      </c>
      <c r="AP124" s="44">
        <f>(AO124/12*5*$D124*$G124*$H124*$L124*AP$8)+(AO124/12*4*$E124*$G124*$I124*$L124)+(AO124/12*3*$F124*$G124*$I124*$L124)</f>
        <v>489638.46623999998</v>
      </c>
      <c r="AQ124" s="44">
        <v>0</v>
      </c>
      <c r="AR124" s="44">
        <f>(AQ124/12*5*$D124*$G124*$H124*$L124*AR$8)+(AQ124/12*4*$E124*$G124*$I124*$L124)+(AQ124/12*3*$F124*$G124*$I124*$L124)</f>
        <v>0</v>
      </c>
      <c r="AS124" s="44">
        <v>200</v>
      </c>
      <c r="AT124" s="44">
        <f>(AS124/12*5*$D124*$G124*$H124*$L124*AT$8)+(AS124/12*4*$E124*$G124*$I124*$L124)+(AS124/12*3*$F124*$G124*$I124*$L124)</f>
        <v>9792769.3248000015</v>
      </c>
      <c r="AU124" s="44">
        <v>0</v>
      </c>
      <c r="AV124" s="44">
        <f>(AU124/12*5*$D124*$G124*$H124*$L124*AV$8)+(AU124/12*4*$E124*$G124*$I124*$L124)+(AU124/12*3*$F124*$G124*$I124*$L124)</f>
        <v>0</v>
      </c>
      <c r="AW124" s="44"/>
      <c r="AX124" s="44">
        <f>(AW124/12*5*$D124*$G124*$H124*$K124*AX$8)+(AW124/12*4*$E124*$G124*$I124*$K124)+(AW124/12*3*$F124*$G124*$I124*$K124)</f>
        <v>0</v>
      </c>
      <c r="AY124" s="44"/>
      <c r="AZ124" s="44">
        <f>(AY124/12*5*$D124*$G124*$H124*$K124*AZ$8)+(AY124/12*4*$E124*$G124*$I124*$K124)+(AY124/12*3*$F124*$G124*$I124*$K124)</f>
        <v>0</v>
      </c>
      <c r="BA124" s="44"/>
      <c r="BB124" s="44">
        <f>(BA124/12*5*$D124*$G124*$H124*$L124*BB$8)+(BA124/12*4*$E124*$G124*$I124*$L124)+(BA124/12*3*$F124*$G124*$I124*$L124)</f>
        <v>0</v>
      </c>
      <c r="BC124" s="44">
        <v>0</v>
      </c>
      <c r="BD124" s="44">
        <f>(BC124/12*5*$D124*$G124*$H124*$K124*BD$8)+(BC124/12*4*$E124*$G124*$I124*$K124)+(BC124/12*3*$F124*$G124*$I124*$K124)</f>
        <v>0</v>
      </c>
      <c r="BE124" s="44">
        <v>0</v>
      </c>
      <c r="BF124" s="44">
        <f>(BE124/12*5*$D124*$G124*$H124*$K124*BF$8)+(BE124/12*4*$E124*$G124*$I124*$K124)+(BE124/12*3*$F124*$G124*$I124*$K124)</f>
        <v>0</v>
      </c>
      <c r="BG124" s="44">
        <v>0</v>
      </c>
      <c r="BH124" s="44">
        <f>(BG124/12*5*$D124*$G124*$H124*$K124*BH$8)+(BG124/12*4*$E124*$G124*$I124*$K124)+(BG124/12*3*$F124*$G124*$I124*$K124)</f>
        <v>0</v>
      </c>
      <c r="BI124" s="44">
        <v>0</v>
      </c>
      <c r="BJ124" s="44">
        <f>(BI124/12*5*$D124*$G124*$H124*$L124*BJ$8)+(BI124/12*4*$E124*$G124*$I124*$L124)+(BI124/12*3*$F124*$G124*$I124*$L124)</f>
        <v>0</v>
      </c>
      <c r="BK124" s="44">
        <v>1</v>
      </c>
      <c r="BL124" s="44">
        <f>(BK124/12*5*$D124*$G124*$H124*$K124*BL$8)+(BK124/12*4*$E124*$G124*$I124*$K124)+(BK124/12*3*$F124*$G124*$I124*$K124)</f>
        <v>40991.579731666665</v>
      </c>
      <c r="BM124" s="44">
        <v>0</v>
      </c>
      <c r="BN124" s="44">
        <f>(BM124/12*5*$D124*$G124*$H124*$K124*BN$8)+(BM124/12*4*$E124*$G124*$I124*$K124)+(BM124/12*3*$F124*$G124*$I124*$K124)</f>
        <v>0</v>
      </c>
      <c r="BO124" s="54">
        <v>0</v>
      </c>
      <c r="BP124" s="44">
        <f>(BO124/12*5*$D124*$G124*$H124*$L124*BP$8)+(BO124/12*4*$E124*$G124*$I124*$L124)+(BO124/12*3*$F124*$G124*$I124*$L124)</f>
        <v>0</v>
      </c>
      <c r="BQ124" s="44">
        <v>3</v>
      </c>
      <c r="BR124" s="44">
        <f>(BQ124/12*5*$D124*$G124*$H124*$L124*BR$8)+(BQ124/12*4*$E124*$G124*$I124*$L124)+(BQ124/12*3*$F124*$G124*$I124*$L124)</f>
        <v>153919.61046</v>
      </c>
      <c r="BS124" s="44">
        <v>0</v>
      </c>
      <c r="BT124" s="44">
        <f>(BS124/12*5*$D124*$G124*$H124*$K124*BT$8)+(BS124/12*4*$E124*$G124*$I124*$K124)+(BS124/12*3*$F124*$G124*$I124*$K124)</f>
        <v>0</v>
      </c>
      <c r="BU124" s="44">
        <v>0</v>
      </c>
      <c r="BV124" s="44">
        <f>(BU124/12*5*$D124*$G124*$H124*$K124*BV$8)+(BU124/12*4*$E124*$G124*$I124*$K124)+(BU124/12*3*$F124*$G124*$I124*$K124)</f>
        <v>0</v>
      </c>
      <c r="BW124" s="44">
        <v>0</v>
      </c>
      <c r="BX124" s="44">
        <f>(BW124/12*5*$D124*$G124*$H124*$L124*BX$8)+(BW124/12*4*$E124*$G124*$I124*$L124)+(BW124/12*3*$F124*$G124*$I124*$L124)</f>
        <v>0</v>
      </c>
      <c r="BY124" s="44"/>
      <c r="BZ124" s="44">
        <f>(BY124/12*5*$D124*$G124*$H124*$L124*BZ$8)+(BY124/12*4*$E124*$G124*$I124*$L124)+(BY124/12*3*$F124*$G124*$I124*$L124)</f>
        <v>0</v>
      </c>
      <c r="CA124" s="44">
        <v>0</v>
      </c>
      <c r="CB124" s="44">
        <f>(CA124/12*5*$D124*$G124*$H124*$K124*CB$8)+(CA124/12*4*$E124*$G124*$I124*$K124)+(CA124/12*3*$F124*$G124*$I124*$K124)</f>
        <v>0</v>
      </c>
      <c r="CC124" s="44">
        <v>5</v>
      </c>
      <c r="CD124" s="44">
        <f>(CC124/12*5*$D124*$G124*$H124*$L124*CD$8)+(CC124/12*4*$E124*$G124*$I124*$L124)+(CC124/12*3*$F124*$G124*$I124*$L124)</f>
        <v>233927.77870000002</v>
      </c>
      <c r="CE124" s="44">
        <v>0</v>
      </c>
      <c r="CF124" s="44">
        <f>(CE124/12*5*$D124*$G124*$H124*$K124*CF$8)+(CE124/12*4*$E124*$G124*$I124*$K124)+(CE124/12*3*$F124*$G124*$I124*$K124)</f>
        <v>0</v>
      </c>
      <c r="CG124" s="44"/>
      <c r="CH124" s="44">
        <f>(CG124/12*5*$D124*$G124*$H124*$K124*CH$8)+(CG124/12*4*$E124*$G124*$I124*$K124)+(CG124/12*3*$F124*$G124*$I124*$K124)</f>
        <v>0</v>
      </c>
      <c r="CI124" s="44"/>
      <c r="CJ124" s="44">
        <f>(CI124/12*5*$D124*$G124*$H124*$K124*CJ$8)+(CI124/12*4*$E124*$G124*$I124*$K124)+(CI124/12*3*$F124*$G124*$I124*$K124)</f>
        <v>0</v>
      </c>
      <c r="CK124" s="44">
        <v>1</v>
      </c>
      <c r="CL124" s="44">
        <f>(CK124/12*5*$D124*$G124*$H124*$K124*CL$8)+(CK124/12*4*$E124*$G124*$I124*$K124)+(CK124/12*3*$F124*$G124*$I124*$K124)</f>
        <v>40443.582024999996</v>
      </c>
      <c r="CM124" s="44">
        <v>17</v>
      </c>
      <c r="CN124" s="44">
        <f>(CM124/12*5*$D124*$G124*$H124*$L124*CN$8)+(CM124/12*4*$E124*$G124*$I124*$L124)+(CM124/12*3*$F124*$G124*$I124*$L124)</f>
        <v>825049.07331000001</v>
      </c>
      <c r="CO124" s="44">
        <v>12</v>
      </c>
      <c r="CP124" s="44">
        <f>(CO124/12*5*$D124*$G124*$H124*$L124*CP$8)+(CO124/12*4*$E124*$G124*$I124*$L124)+(CO124/12*3*$F124*$G124*$I124*$L124)</f>
        <v>612965.85319200007</v>
      </c>
      <c r="CQ124" s="49"/>
      <c r="CR124" s="44">
        <f>(CQ124/12*5*$D124*$G124*$H124*$K124*CR$8)+(CQ124/12*4*$E124*$G124*$I124*$K124)+(CQ124/12*3*$F124*$G124*$I124*$K124)</f>
        <v>0</v>
      </c>
      <c r="CS124" s="44">
        <v>3</v>
      </c>
      <c r="CT124" s="44">
        <f>(CS124/12*5*$D124*$G124*$H124*$L124*CT$8)+(CS124/12*4*$E124*$G124*$I124*$L124)+(CS124/12*3*$F124*$G124*$I124*$L124)</f>
        <v>152933.214588</v>
      </c>
      <c r="CU124" s="44"/>
      <c r="CV124" s="44">
        <f>(CU124/12*5*$D124*$G124*$H124*$L124*CV$8)+(CU124/12*4*$E124*$G124*$I124*$L124)+(CU124/12*3*$F124*$G124*$I124*$L124)</f>
        <v>0</v>
      </c>
      <c r="CW124" s="44">
        <v>1</v>
      </c>
      <c r="CX124" s="44">
        <f>(CW124/12*5*$D124*$G124*$H124*$L124*CX$8)+(CW124/12*4*$E124*$G124*$I124*$L124)+(CW124/12*3*$F124*$G124*$I124*$L124)</f>
        <v>51080.487765999998</v>
      </c>
      <c r="CY124" s="44">
        <v>8</v>
      </c>
      <c r="CZ124" s="44">
        <f>(CY124/12*5*$D124*$G124*$H124*$L124*CZ$8)+(CY124/12*4*$E124*$G124*$I124*$L124)+(CY124/12*3*$F124*$G124*$I124*$L124)</f>
        <v>407821.90556799999</v>
      </c>
      <c r="DA124" s="44">
        <v>8</v>
      </c>
      <c r="DB124" s="44">
        <f>(DA124/12*5*$D124*$G124*$H124*$L124*DB$8)+(DA124/12*4*$E124*$G124*$I124*$L124)+(DA124/12*3*$F124*$G124*$I124*$L124)</f>
        <v>408643.90212799999</v>
      </c>
      <c r="DC124" s="44">
        <v>3</v>
      </c>
      <c r="DD124" s="44">
        <f>(DC124/12*5*$D124*$G124*$H124*$K124*DD$8)+(DC124/12*4*$E124*$G124*$I124*$K124)+(DC124/12*3*$F124*$G124*$I124*$K124)</f>
        <v>128266.34204999999</v>
      </c>
      <c r="DE124" s="44">
        <v>8</v>
      </c>
      <c r="DF124" s="44">
        <f>(DE124/12*5*$D124*$G124*$H124*$K124*DF$8)+(DE124/12*4*$E124*$G124*$I124*$K124)+(DE124/12*3*$F124*$G124*$I124*$K124)</f>
        <v>339851.58797333331</v>
      </c>
      <c r="DG124" s="44"/>
      <c r="DH124" s="44">
        <f>(DG124/12*5*$D124*$G124*$H124*$L124*DH$8)+(DG124/12*4*$E124*$G124*$I124*$L124)+(DG124/12*3*$F124*$G124*$I124*$L124)</f>
        <v>0</v>
      </c>
      <c r="DI124" s="44">
        <v>7</v>
      </c>
      <c r="DJ124" s="44">
        <f>(DI124/12*5*$D124*$G124*$H124*$L124*DJ$8)+(DI124/12*4*$E124*$G124*$I124*$L124)+(DI124/12*3*$F124*$G124*$I124*$L124)</f>
        <v>377846.17948000005</v>
      </c>
      <c r="DK124" s="44">
        <v>8</v>
      </c>
      <c r="DL124" s="44">
        <f>(DK124/12*5*$D124*$G124*$H124*$M124*DL$8)+(DK124/12*4*$E124*$G124*$I124*$M124)+(DK124/12*3*$F124*$G124*$I124*$M124)</f>
        <v>592835.07103333331</v>
      </c>
      <c r="DM124" s="44"/>
      <c r="DN124" s="44">
        <f>(DM124/12*5*$D124*$G124*$H124*$N124*DN$8)+(DM124/12*4*$E124*$G124*$I124*$N124)+(DM124/12*3*$F124*$G124*$I124*$N124)</f>
        <v>0</v>
      </c>
      <c r="DO124" s="44"/>
      <c r="DP124" s="44">
        <f t="shared" si="570"/>
        <v>0</v>
      </c>
      <c r="DQ124" s="44">
        <f t="shared" si="851"/>
        <v>732</v>
      </c>
      <c r="DR124" s="44">
        <f t="shared" si="851"/>
        <v>32433541.965645339</v>
      </c>
    </row>
    <row r="125" spans="1:122" ht="30" customHeight="1" x14ac:dyDescent="0.25">
      <c r="A125" s="51"/>
      <c r="B125" s="52">
        <v>99</v>
      </c>
      <c r="C125" s="38" t="s">
        <v>256</v>
      </c>
      <c r="D125" s="39">
        <f t="shared" si="572"/>
        <v>19063</v>
      </c>
      <c r="E125" s="40">
        <v>18530</v>
      </c>
      <c r="F125" s="40">
        <v>18715</v>
      </c>
      <c r="G125" s="53">
        <v>4.13</v>
      </c>
      <c r="H125" s="42">
        <v>1</v>
      </c>
      <c r="I125" s="42">
        <v>1</v>
      </c>
      <c r="J125" s="43"/>
      <c r="K125" s="39">
        <v>1.4</v>
      </c>
      <c r="L125" s="39">
        <v>1.68</v>
      </c>
      <c r="M125" s="39">
        <v>2.23</v>
      </c>
      <c r="N125" s="39">
        <v>2.57</v>
      </c>
      <c r="O125" s="44">
        <v>0</v>
      </c>
      <c r="P125" s="44">
        <f>(O125/12*5*$D125*$G125*$H125*$K125*P$8)+(O125/12*4*$E125*$G125*$I125*$K125*P$9)+(O125/12*3*$F125*$G125*$I125*$K125*P$9)</f>
        <v>0</v>
      </c>
      <c r="Q125" s="44">
        <v>35</v>
      </c>
      <c r="R125" s="44">
        <f>(Q125/12*5*$D125*$G125*$H125*$K125*R$8)+(Q125/12*4*$E125*$G125*$I125*$K125*R$9)+(Q125/12*3*$F125*$G125*$I125*$K125*R$9)</f>
        <v>4039973.8642083327</v>
      </c>
      <c r="S125" s="44">
        <v>0</v>
      </c>
      <c r="T125" s="44">
        <f>(S125/12*5*$D125*$G125*$H125*$K125*T$8)+(S125/12*4*$E125*$G125*$I125*$K125*T$9)+(S125/12*3*$F125*$G125*$I125*$K125*T$9)</f>
        <v>0</v>
      </c>
      <c r="U125" s="44"/>
      <c r="V125" s="44">
        <f>(U125/12*5*$D125*$G125*$H125*$K125*V$8)+(U125/12*4*$E125*$G125*$I125*$K125*V$9)+(U125/12*3*$F125*$G125*$I125*$K125*V$9)</f>
        <v>0</v>
      </c>
      <c r="W125" s="44">
        <v>0</v>
      </c>
      <c r="X125" s="44">
        <f>(W125/12*5*$D125*$G125*$H125*$K125*X$8)+(W125/12*4*$E125*$G125*$I125*$K125*X$9)+(W125/12*3*$F125*$G125*$I125*$K125*X$9)</f>
        <v>0</v>
      </c>
      <c r="Y125" s="44">
        <v>0</v>
      </c>
      <c r="Z125" s="44">
        <f>(Y125/12*5*$D125*$G125*$H125*$K125*Z$8)+(Y125/12*4*$E125*$G125*$I125*$K125*Z$9)+(Y125/12*3*$F125*$G125*$I125*$K125*Z$9)</f>
        <v>0</v>
      </c>
      <c r="AA125" s="44">
        <v>0</v>
      </c>
      <c r="AB125" s="44">
        <f>(AA125/12*5*$D125*$G125*$H125*$K125*AB$8)+(AA125/12*4*$E125*$G125*$I125*$K125*AB$9)+(AA125/12*3*$F125*$G125*$I125*$K125*AB$9)</f>
        <v>0</v>
      </c>
      <c r="AC125" s="44">
        <v>0</v>
      </c>
      <c r="AD125" s="44">
        <f>(AC125/12*5*$D125*$G125*$H125*$K125*AD$8)+(AC125/12*4*$E125*$G125*$I125*$K125*AD$9)+(AC125/12*3*$F125*$G125*$I125*$K125*AD$9)</f>
        <v>0</v>
      </c>
      <c r="AE125" s="44">
        <v>0</v>
      </c>
      <c r="AF125" s="44">
        <f>(AE125/12*5*$D125*$G125*$H125*$K125*AF$8)+(AE125/12*4*$E125*$G125*$I125*$K125*AF$9)+(AE125/12*3*$F125*$G125*$I125*$K125*AF$9)</f>
        <v>0</v>
      </c>
      <c r="AG125" s="44">
        <v>0</v>
      </c>
      <c r="AH125" s="44">
        <f>(AG125/12*5*$D125*$G125*$H125*$K125*AH$8)+(AG125/12*4*$E125*$G125*$I125*$K125*AH$9)+(AG125/12*3*$F125*$G125*$I125*$K125*AH$9)</f>
        <v>0</v>
      </c>
      <c r="AI125" s="44">
        <v>0</v>
      </c>
      <c r="AJ125" s="44">
        <f>(AI125/12*5*$D125*$G125*$H125*$K125*AJ$8)+(AI125/12*4*$E125*$G125*$I125*$K125*AJ$9)+(AI125/12*3*$F125*$G125*$I125*$K125*AJ$9)</f>
        <v>0</v>
      </c>
      <c r="AK125" s="44"/>
      <c r="AL125" s="44">
        <f>(AK125/12*5*$D125*$G125*$H125*$K125*AL$8)+(AK125/12*4*$E125*$G125*$I125*$K125*AL$9)+(AK125/12*3*$F125*$G125*$I125*$K125*AL$9)</f>
        <v>0</v>
      </c>
      <c r="AM125" s="47">
        <v>0</v>
      </c>
      <c r="AN125" s="44">
        <f>(AM125/12*5*$D125*$G125*$H125*$K125*AN$8)+(AM125/12*4*$E125*$G125*$I125*$K125*AN$9)+(AM125/12*3*$F125*$G125*$I125*$K125*AN$9)</f>
        <v>0</v>
      </c>
      <c r="AO125" s="48">
        <v>0</v>
      </c>
      <c r="AP125" s="44">
        <f>(AO125/12*5*$D125*$G125*$H125*$L125*AP$8)+(AO125/12*4*$E125*$G125*$I125*$L125*AP$9)+(AO125/12*3*$F125*$G125*$I125*$L125*AP$9)</f>
        <v>0</v>
      </c>
      <c r="AQ125" s="44">
        <v>0</v>
      </c>
      <c r="AR125" s="44">
        <f>(AQ125/12*5*$D125*$G125*$H125*$L125*AR$8)+(AQ125/12*4*$E125*$G125*$I125*$L125*AR$9)+(AQ125/12*3*$F125*$G125*$I125*$L125*AR$9)</f>
        <v>0</v>
      </c>
      <c r="AS125" s="44">
        <v>40</v>
      </c>
      <c r="AT125" s="44">
        <f>(AS125/12*5*$D125*$G125*$H125*$L125*AT$8)+(AS125/12*4*$E125*$G125*$I125*$L125*AT$9)+(AS125/12*3*$F125*$G125*$I125*$L125*AT$10)</f>
        <v>5336842.8948800005</v>
      </c>
      <c r="AU125" s="44">
        <v>0</v>
      </c>
      <c r="AV125" s="44">
        <f>(AU125/12*5*$D125*$G125*$H125*$L125*AV$8)+(AU125/12*4*$E125*$G125*$I125*$L125*AV$9)+(AU125/12*3*$F125*$G125*$I125*$L125*AV$9)</f>
        <v>0</v>
      </c>
      <c r="AW125" s="44"/>
      <c r="AX125" s="44">
        <f>(AW125/12*5*$D125*$G125*$H125*$K125*AX$8)+(AW125/12*4*$E125*$G125*$I125*$K125*AX$9)+(AW125/12*3*$F125*$G125*$I125*$K125*AX$9)</f>
        <v>0</v>
      </c>
      <c r="AY125" s="44"/>
      <c r="AZ125" s="44">
        <f>(AY125/12*5*$D125*$G125*$H125*$K125*AZ$8)+(AY125/12*4*$E125*$G125*$I125*$K125*AZ$9)+(AY125/12*3*$F125*$G125*$I125*$K125*AZ$9)</f>
        <v>0</v>
      </c>
      <c r="BA125" s="44">
        <v>0</v>
      </c>
      <c r="BB125" s="44">
        <f>(BA125/12*5*$D125*$G125*$H125*$L125*BB$8)+(BA125/12*4*$E125*$G125*$I125*$L125*BB$9)+(BA125/12*3*$F125*$G125*$I125*$L125*BB$9)</f>
        <v>0</v>
      </c>
      <c r="BC125" s="44">
        <v>0</v>
      </c>
      <c r="BD125" s="44">
        <f>(BC125/12*5*$D125*$G125*$H125*$K125*BD$8)+(BC125/12*4*$E125*$G125*$I125*$K125*BD$9)+(BC125/12*3*$F125*$G125*$I125*$K125*BD$9)</f>
        <v>0</v>
      </c>
      <c r="BE125" s="44">
        <v>0</v>
      </c>
      <c r="BF125" s="44">
        <f>(BE125/12*5*$D125*$G125*$H125*$K125*BF$8)+(BE125/12*4*$E125*$G125*$I125*$K125*BF$9)+(BE125/12*3*$F125*$G125*$I125*$K125*BF$9)</f>
        <v>0</v>
      </c>
      <c r="BG125" s="44">
        <v>0</v>
      </c>
      <c r="BH125" s="44">
        <f>(BG125/12*5*$D125*$G125*$H125*$K125*BH$8)+(BG125/12*4*$E125*$G125*$I125*$K125*BH$9)+(BG125/12*3*$F125*$G125*$I125*$K125*BH$9)</f>
        <v>0</v>
      </c>
      <c r="BI125" s="44">
        <v>0</v>
      </c>
      <c r="BJ125" s="44">
        <f>(BI125/12*5*$D125*$G125*$H125*$L125*BJ$8)+(BI125/12*4*$E125*$G125*$I125*$L125*BJ$9)+(BI125/12*3*$F125*$G125*$I125*$L125*BJ$9)</f>
        <v>0</v>
      </c>
      <c r="BK125" s="44">
        <v>0</v>
      </c>
      <c r="BL125" s="44">
        <f>(BK125/12*5*$D125*$G125*$H125*$K125*BL$8)+(BK125/12*4*$E125*$G125*$I125*$K125*BL$9)+(BK125/12*3*$F125*$G125*$I125*$K125*BL$9)</f>
        <v>0</v>
      </c>
      <c r="BM125" s="44"/>
      <c r="BN125" s="44">
        <f>(BM125/12*5*$D125*$G125*$H125*$K125*BN$8)+(BM125/12*4*$E125*$G125*$I125*$K125*BN$9)+(BM125/12*3*$F125*$G125*$I125*$K125*BN$9)</f>
        <v>0</v>
      </c>
      <c r="BO125" s="54">
        <v>0</v>
      </c>
      <c r="BP125" s="44">
        <f>(BO125/12*5*$D125*$G125*$H125*$L125*BP$8)+(BO125/12*4*$E125*$G125*$I125*$L125*BP$9)+(BO125/12*3*$F125*$G125*$I125*$L125*BP$9)</f>
        <v>0</v>
      </c>
      <c r="BQ125" s="44">
        <v>0</v>
      </c>
      <c r="BR125" s="44">
        <f>(BQ125/12*5*$D125*$G125*$H125*$L125*BR$8)+(BQ125/12*4*$E125*$G125*$I125*$L125*BR$9)+(BQ125/12*3*$F125*$G125*$I125*$L125*BR$9)</f>
        <v>0</v>
      </c>
      <c r="BS125" s="44">
        <v>0</v>
      </c>
      <c r="BT125" s="44">
        <f>(BS125/12*5*$D125*$G125*$H125*$K125*BT$8)+(BS125/12*4*$E125*$G125*$I125*$K125*BT$9)+(BS125/12*3*$F125*$G125*$I125*$K125*BT$9)</f>
        <v>0</v>
      </c>
      <c r="BU125" s="44">
        <v>0</v>
      </c>
      <c r="BV125" s="44">
        <f>(BU125/12*5*$D125*$G125*$H125*$K125*BV$8)+(BU125/12*4*$E125*$G125*$I125*$K125*BV$9)+(BU125/12*3*$F125*$G125*$I125*$K125*BV$9)</f>
        <v>0</v>
      </c>
      <c r="BW125" s="44">
        <v>0</v>
      </c>
      <c r="BX125" s="44">
        <f>(BW125/12*5*$D125*$G125*$H125*$L125*BX$8)+(BW125/12*4*$E125*$G125*$I125*$L125*BX$9)+(BW125/12*3*$F125*$G125*$I125*$L125*BX$9)</f>
        <v>0</v>
      </c>
      <c r="BY125" s="44"/>
      <c r="BZ125" s="44">
        <f>(BY125/12*5*$D125*$G125*$H125*$L125*BZ$8)+(BY125/12*4*$E125*$G125*$I125*$L125*BZ$9)+(BY125/12*3*$F125*$G125*$I125*$L125*BZ$9)</f>
        <v>0</v>
      </c>
      <c r="CA125" s="44">
        <v>0</v>
      </c>
      <c r="CB125" s="44">
        <f>(CA125/12*5*$D125*$G125*$H125*$K125*CB$8)+(CA125/12*4*$E125*$G125*$I125*$K125*CB$9)+(CA125/12*3*$F125*$G125*$I125*$K125*CB$9)</f>
        <v>0</v>
      </c>
      <c r="CC125" s="44">
        <v>0</v>
      </c>
      <c r="CD125" s="44">
        <f t="shared" ref="CD125" si="903">(CC125/12*5*$D125*$G125*$H125*$L125*CD$8)+(CC125/12*4*$E125*$G125*$I125*$L125*CD$9)+(CC125/12*3*$F125*$G125*$I125*$L125*CD$9)</f>
        <v>0</v>
      </c>
      <c r="CE125" s="44">
        <v>0</v>
      </c>
      <c r="CF125" s="44">
        <f>(CE125/12*5*$D125*$G125*$H125*$K125*CF$8)+(CE125/12*4*$E125*$G125*$I125*$K125*CF$9)+(CE125/12*3*$F125*$G125*$I125*$K125*CF$9)</f>
        <v>0</v>
      </c>
      <c r="CG125" s="44"/>
      <c r="CH125" s="44">
        <f>(CG125/12*5*$D125*$G125*$H125*$K125*CH$8)+(CG125/12*4*$E125*$G125*$I125*$K125*CH$9)+(CG125/12*3*$F125*$G125*$I125*$K125*CH$9)</f>
        <v>0</v>
      </c>
      <c r="CI125" s="44"/>
      <c r="CJ125" s="44">
        <f>(CI125/12*5*$D125*$G125*$H125*$K125*CJ$8)+(CI125/12*4*$E125*$G125*$I125*$K125*CJ$9)+(CI125/12*3*$F125*$G125*$I125*$K125*CJ$9)</f>
        <v>0</v>
      </c>
      <c r="CK125" s="44"/>
      <c r="CL125" s="44">
        <f>(CK125/12*5*$D125*$G125*$H125*$K125*CL$8)+(CK125/12*4*$E125*$G125*$I125*$K125*CL$9)+(CK125/12*3*$F125*$G125*$I125*$K125*CL$9)</f>
        <v>0</v>
      </c>
      <c r="CM125" s="44"/>
      <c r="CN125" s="44">
        <f>(CM125/12*5*$D125*$G125*$H125*$L125*CN$8)+(CM125/12*4*$E125*$G125*$I125*$L125*CN$9)+(CM125/12*3*$F125*$G125*$I125*$L125*CN$9)</f>
        <v>0</v>
      </c>
      <c r="CO125" s="44"/>
      <c r="CP125" s="44">
        <f>(CO125/12*5*$D125*$G125*$H125*$L125*CP$8)+(CO125/12*4*$E125*$G125*$I125*$L125*CP$9)+(CO125/12*3*$F125*$G125*$I125*$L125*CP$9)</f>
        <v>0</v>
      </c>
      <c r="CQ125" s="49"/>
      <c r="CR125" s="44">
        <f>(CQ125/12*5*$D125*$G125*$H125*$K125*CR$8)+(CQ125/12*4*$E125*$G125*$I125*$K125*CR$9)+(CQ125/12*3*$F125*$G125*$I125*$K125*CR$9)</f>
        <v>0</v>
      </c>
      <c r="CS125" s="44">
        <v>3</v>
      </c>
      <c r="CT125" s="44">
        <f>(CS125/12*5*$D125*$G125*$H125*$L125*CT$8)+(CS125/12*4*$E125*$G125*$I125*$L125*CT$9)+(CS125/12*3*$F125*$G125*$I125*$L125*CT$9)</f>
        <v>445840.38718799996</v>
      </c>
      <c r="CU125" s="44"/>
      <c r="CV125" s="44">
        <f>(CU125/12*5*$D125*$G125*$H125*$L125*CV$8)+(CU125/12*4*$E125*$G125*$I125*$L125*CV$9)+(CU125/12*3*$F125*$G125*$I125*$L125*CV$9)</f>
        <v>0</v>
      </c>
      <c r="CW125" s="44"/>
      <c r="CX125" s="44">
        <f>(CW125/12*5*$D125*$G125*$H125*$L125*CX$8)+(CW125/12*4*$E125*$G125*$I125*$L125*CX$9)+(CW125/12*3*$F125*$G125*$I125*$L125*CX$9)</f>
        <v>0</v>
      </c>
      <c r="CY125" s="44">
        <v>1</v>
      </c>
      <c r="CZ125" s="44">
        <f>(CY125/12*5*$D125*$G125*$H125*$L125*CZ$8)+(CY125/12*4*$E125*$G125*$I125*$L125*CZ$9)+(CY125/12*3*$F125*$G125*$I125*$L125*CZ$9)</f>
        <v>148613.46239599999</v>
      </c>
      <c r="DA125" s="44">
        <v>3</v>
      </c>
      <c r="DB125" s="44">
        <f>(DA125/12*5*$D125*$G125*$H125*$L125*DB$8)+(DA125/12*4*$E125*$G125*$I125*$L125*DB$9)+(DA125/12*3*$F125*$G125*$I125*$L125*DB$9)</f>
        <v>446667.05418299994</v>
      </c>
      <c r="DC125" s="44"/>
      <c r="DD125" s="44">
        <f>(DC125/12*5*$D125*$G125*$H125*$K125*DD$8)+(DC125/12*4*$E125*$G125*$I125*$K125*DD$9)+(DC125/12*3*$F125*$G125*$I125*$K125*DD$9)</f>
        <v>0</v>
      </c>
      <c r="DE125" s="44"/>
      <c r="DF125" s="44">
        <f>(DE125/12*5*$D125*$G125*$H125*$K125*DF$8)+(DE125/12*4*$E125*$G125*$I125*$K125*DF$9)+(DE125/12*3*$F125*$G125*$I125*$K125*DF$9)</f>
        <v>0</v>
      </c>
      <c r="DG125" s="44"/>
      <c r="DH125" s="44">
        <f>(DG125/12*5*$D125*$G125*$H125*$L125*DH$8)+(DG125/12*4*$E125*$G125*$I125*$L125*DH$9)+(DG125/12*3*$F125*$G125*$I125*$L125*DH$9)</f>
        <v>0</v>
      </c>
      <c r="DI125" s="44">
        <v>1</v>
      </c>
      <c r="DJ125" s="44">
        <f>(DI125/12*5*$D125*$G125*$H125*$L125*DJ$8)+(DI125/12*4*$E125*$G125*$I125*$L125*DJ$9)+(DI125/12*3*$F125*$G125*$I125*$L125*DJ$9)</f>
        <v>159823.09517999997</v>
      </c>
      <c r="DK125" s="44"/>
      <c r="DL125" s="44">
        <f>(DK125/12*5*$D125*$G125*$H125*$M125*DL$8)+(DK125/12*4*$E125*$G125*$I125*$M125*DL$9)+(DK125/12*3*$F125*$G125*$I125*$M125*DL$9)</f>
        <v>0</v>
      </c>
      <c r="DM125" s="44"/>
      <c r="DN125" s="44">
        <f t="shared" si="795"/>
        <v>0</v>
      </c>
      <c r="DO125" s="44"/>
      <c r="DP125" s="44">
        <f t="shared" si="570"/>
        <v>0</v>
      </c>
      <c r="DQ125" s="44">
        <f t="shared" si="851"/>
        <v>83</v>
      </c>
      <c r="DR125" s="44">
        <f t="shared" si="851"/>
        <v>10577760.758035334</v>
      </c>
    </row>
    <row r="126" spans="1:122" ht="30" x14ac:dyDescent="0.25">
      <c r="A126" s="51"/>
      <c r="B126" s="52">
        <v>100</v>
      </c>
      <c r="C126" s="38" t="s">
        <v>257</v>
      </c>
      <c r="D126" s="39">
        <f t="shared" si="572"/>
        <v>19063</v>
      </c>
      <c r="E126" s="40">
        <v>18530</v>
      </c>
      <c r="F126" s="40">
        <v>18715</v>
      </c>
      <c r="G126" s="53">
        <v>5.82</v>
      </c>
      <c r="H126" s="42">
        <v>1</v>
      </c>
      <c r="I126" s="43">
        <v>0.9</v>
      </c>
      <c r="J126" s="43"/>
      <c r="K126" s="39">
        <v>1.4</v>
      </c>
      <c r="L126" s="39">
        <v>1.68</v>
      </c>
      <c r="M126" s="39">
        <v>2.23</v>
      </c>
      <c r="N126" s="39">
        <v>2.57</v>
      </c>
      <c r="O126" s="44">
        <v>2</v>
      </c>
      <c r="P126" s="44">
        <f>(O126/12*5*$D126*$G126*$H126*$K126*P$8)+(O126/12*4*$E126*$G126*$I126*$K126)+(O126/12*3*$F126*$G126*$I126*$K126)</f>
        <v>289942.0307</v>
      </c>
      <c r="Q126" s="44">
        <v>330</v>
      </c>
      <c r="R126" s="44">
        <f>(Q126/12*5*$D126*$G126*$H126*$K126*R$8)+(Q126/12*4*$E126*$G126*$I126*$K126)+(Q126/12*3*$F126*$G126*$I126*$K126)</f>
        <v>47840435.065499999</v>
      </c>
      <c r="S126" s="44">
        <v>0</v>
      </c>
      <c r="T126" s="44">
        <f>(S126/12*5*$D126*$G126*$H126*$K126*T$8)+(S126/12*4*$E126*$G126*$I126*$K126)+(S126/12*3*$F126*$G126*$I126*$K126)</f>
        <v>0</v>
      </c>
      <c r="U126" s="44"/>
      <c r="V126" s="44">
        <f>(U126/12*5*$D126*$G126*$H126*$K126*V$8)+(U126/12*4*$E126*$G126*$I126*$K126)+(U126/12*3*$F126*$G126*$I126*$K126)</f>
        <v>0</v>
      </c>
      <c r="W126" s="44">
        <v>0</v>
      </c>
      <c r="X126" s="44">
        <f>(W126/12*5*$D126*$G126*$H126*$K126*X$8)+(W126/12*4*$E126*$G126*$I126*$K126)+(W126/12*3*$F126*$G126*$I126*$K126)</f>
        <v>0</v>
      </c>
      <c r="Y126" s="44">
        <v>0</v>
      </c>
      <c r="Z126" s="44">
        <f>(Y126/12*5*$D126*$G126*$H126*$K126*Z$8)+(Y126/12*4*$E126*$G126*$I126*$K126)+(Y126/12*3*$F126*$G126*$I126*$K126)</f>
        <v>0</v>
      </c>
      <c r="AA126" s="44">
        <v>0</v>
      </c>
      <c r="AB126" s="44">
        <f>(AA126/12*5*$D126*$G126*$H126*$K126*AB$8)+(AA126/12*4*$E126*$G126*$I126*$K126)+(AA126/12*3*$F126*$G126*$I126*$K126)</f>
        <v>0</v>
      </c>
      <c r="AC126" s="44">
        <v>0</v>
      </c>
      <c r="AD126" s="44">
        <f>(AC126/12*5*$D126*$G126*$H126*$K126*AD$8)+(AC126/12*4*$E126*$G126*$I126*$K126)+(AC126/12*3*$F126*$G126*$I126*$K126)</f>
        <v>0</v>
      </c>
      <c r="AE126" s="44">
        <v>0</v>
      </c>
      <c r="AF126" s="44">
        <f>(AE126/12*5*$D126*$G126*$H126*$K126*AF$8)+(AE126/12*4*$E126*$G126*$I126*$K126)+(AE126/12*3*$F126*$G126*$I126*$K126)</f>
        <v>0</v>
      </c>
      <c r="AG126" s="44">
        <v>1</v>
      </c>
      <c r="AH126" s="44">
        <f>(AG126/12*5*$D126*$G126*$H126*$K126*AH$8)+(AG126/12*4*$E126*$G126*$I126*$K126)+(AG126/12*3*$F126*$G126*$I126*$K126)</f>
        <v>144971.01535</v>
      </c>
      <c r="AI126" s="44">
        <v>0</v>
      </c>
      <c r="AJ126" s="44">
        <f>(AI126/12*5*$D126*$G126*$H126*$K126*AJ$8)+(AI126/12*4*$E126*$G126*$I126*$K126)+(AI126/12*3*$F126*$G126*$I126*$K126)</f>
        <v>0</v>
      </c>
      <c r="AK126" s="44"/>
      <c r="AL126" s="44">
        <f>(AK126/12*5*$D126*$G126*$H126*$K126*AL$8)+(AK126/12*4*$E126*$G126*$I126*$K126)+(AK126/12*3*$F126*$G126*$I126*$K126)</f>
        <v>0</v>
      </c>
      <c r="AM126" s="47">
        <v>0</v>
      </c>
      <c r="AN126" s="44">
        <f>(AM126/12*5*$D126*$G126*$H126*$K126*AN$8)+(AM126/12*4*$E126*$G126*$I126*$K126)+(AM126/12*3*$F126*$G126*$I126*$K126)</f>
        <v>0</v>
      </c>
      <c r="AO126" s="48">
        <v>0</v>
      </c>
      <c r="AP126" s="44">
        <f>(AO126/12*5*$D126*$G126*$H126*$L126*AP$8)+(AO126/12*4*$E126*$G126*$I126*$L126)+(AO126/12*3*$F126*$G126*$I126*$L126)</f>
        <v>0</v>
      </c>
      <c r="AQ126" s="44">
        <v>0</v>
      </c>
      <c r="AR126" s="44">
        <f>(AQ126/12*5*$D126*$G126*$H126*$L126*AR$8)+(AQ126/12*4*$E126*$G126*$I126*$L126)+(AQ126/12*3*$F126*$G126*$I126*$L126)</f>
        <v>0</v>
      </c>
      <c r="AS126" s="44">
        <v>80</v>
      </c>
      <c r="AT126" s="44">
        <f>(AS126/12*5*$D126*$G126*$H126*$L126*AT$8)+(AS126/12*4*$E126*$G126*$I126*$L126)+(AS126/12*3*$F126*$G126*$I126*$L126)</f>
        <v>13954495.551360002</v>
      </c>
      <c r="AU126" s="44">
        <v>0</v>
      </c>
      <c r="AV126" s="44">
        <f>(AU126/12*5*$D126*$G126*$H126*$L126*AV$8)+(AU126/12*4*$E126*$G126*$I126*$L126)+(AU126/12*3*$F126*$G126*$I126*$L126)</f>
        <v>0</v>
      </c>
      <c r="AW126" s="44"/>
      <c r="AX126" s="44">
        <f>(AW126/12*5*$D126*$G126*$H126*$K126*AX$8)+(AW126/12*4*$E126*$G126*$I126*$K126)+(AW126/12*3*$F126*$G126*$I126*$K126)</f>
        <v>0</v>
      </c>
      <c r="AY126" s="44"/>
      <c r="AZ126" s="44">
        <f>(AY126/12*5*$D126*$G126*$H126*$K126*AZ$8)+(AY126/12*4*$E126*$G126*$I126*$K126)+(AY126/12*3*$F126*$G126*$I126*$K126)</f>
        <v>0</v>
      </c>
      <c r="BA126" s="44">
        <v>0</v>
      </c>
      <c r="BB126" s="44">
        <f>(BA126/12*5*$D126*$G126*$H126*$L126*BB$8)+(BA126/12*4*$E126*$G126*$I126*$L126)+(BA126/12*3*$F126*$G126*$I126*$L126)</f>
        <v>0</v>
      </c>
      <c r="BC126" s="44">
        <v>0</v>
      </c>
      <c r="BD126" s="44">
        <f>(BC126/12*5*$D126*$G126*$H126*$K126*BD$8)+(BC126/12*4*$E126*$G126*$I126*$K126)+(BC126/12*3*$F126*$G126*$I126*$K126)</f>
        <v>0</v>
      </c>
      <c r="BE126" s="44">
        <v>0</v>
      </c>
      <c r="BF126" s="44">
        <f>(BE126/12*5*$D126*$G126*$H126*$K126*BF$8)+(BE126/12*4*$E126*$G126*$I126*$K126)+(BE126/12*3*$F126*$G126*$I126*$K126)</f>
        <v>0</v>
      </c>
      <c r="BG126" s="44">
        <v>0</v>
      </c>
      <c r="BH126" s="44">
        <f>(BG126/12*5*$D126*$G126*$H126*$K126*BH$8)+(BG126/12*4*$E126*$G126*$I126*$K126)+(BG126/12*3*$F126*$G126*$I126*$K126)</f>
        <v>0</v>
      </c>
      <c r="BI126" s="44">
        <v>0</v>
      </c>
      <c r="BJ126" s="44">
        <f>(BI126/12*5*$D126*$G126*$H126*$L126*BJ$8)+(BI126/12*4*$E126*$G126*$I126*$L126)+(BI126/12*3*$F126*$G126*$I126*$L126)</f>
        <v>0</v>
      </c>
      <c r="BK126" s="44">
        <v>0</v>
      </c>
      <c r="BL126" s="44">
        <f>(BK126/12*5*$D126*$G126*$H126*$K126*BL$8)+(BK126/12*4*$E126*$G126*$I126*$K126)+(BK126/12*3*$F126*$G126*$I126*$K126)</f>
        <v>0</v>
      </c>
      <c r="BM126" s="44"/>
      <c r="BN126" s="44">
        <f>(BM126/12*5*$D126*$G126*$H126*$K126*BN$8)+(BM126/12*4*$E126*$G126*$I126*$K126)+(BM126/12*3*$F126*$G126*$I126*$K126)</f>
        <v>0</v>
      </c>
      <c r="BO126" s="54">
        <v>0</v>
      </c>
      <c r="BP126" s="44">
        <f>(BO126/12*5*$D126*$G126*$H126*$L126*BP$8)+(BO126/12*4*$E126*$G126*$I126*$L126)+(BO126/12*3*$F126*$G126*$I126*$L126)</f>
        <v>0</v>
      </c>
      <c r="BQ126" s="44">
        <v>0</v>
      </c>
      <c r="BR126" s="44">
        <f>(BQ126/12*5*$D126*$G126*$H126*$L126*BR$8)+(BQ126/12*4*$E126*$G126*$I126*$L126)+(BQ126/12*3*$F126*$G126*$I126*$L126)</f>
        <v>0</v>
      </c>
      <c r="BS126" s="44">
        <v>0</v>
      </c>
      <c r="BT126" s="44">
        <f>(BS126/12*5*$D126*$G126*$H126*$K126*BT$8)+(BS126/12*4*$E126*$G126*$I126*$K126)+(BS126/12*3*$F126*$G126*$I126*$K126)</f>
        <v>0</v>
      </c>
      <c r="BU126" s="44">
        <v>0</v>
      </c>
      <c r="BV126" s="44">
        <f>(BU126/12*5*$D126*$G126*$H126*$K126*BV$8)+(BU126/12*4*$E126*$G126*$I126*$K126)+(BU126/12*3*$F126*$G126*$I126*$K126)</f>
        <v>0</v>
      </c>
      <c r="BW126" s="44">
        <v>0</v>
      </c>
      <c r="BX126" s="44">
        <f>(BW126/12*5*$D126*$G126*$H126*$L126*BX$8)+(BW126/12*4*$E126*$G126*$I126*$L126)+(BW126/12*3*$F126*$G126*$I126*$L126)</f>
        <v>0</v>
      </c>
      <c r="BY126" s="44"/>
      <c r="BZ126" s="44">
        <f>(BY126/12*5*$D126*$G126*$H126*$L126*BZ$8)+(BY126/12*4*$E126*$G126*$I126*$L126)+(BY126/12*3*$F126*$G126*$I126*$L126)</f>
        <v>0</v>
      </c>
      <c r="CA126" s="44">
        <v>0</v>
      </c>
      <c r="CB126" s="44">
        <f>(CA126/12*5*$D126*$G126*$H126*$K126*CB$8)+(CA126/12*4*$E126*$G126*$I126*$K126)+(CA126/12*3*$F126*$G126*$I126*$K126)</f>
        <v>0</v>
      </c>
      <c r="CC126" s="44">
        <v>0</v>
      </c>
      <c r="CD126" s="44">
        <f>(CC126/12*5*$D126*$G126*$H126*$L126*CD$8)+(CC126/12*4*$E126*$G126*$I126*$L126)+(CC126/12*3*$F126*$G126*$I126*$L126)</f>
        <v>0</v>
      </c>
      <c r="CE126" s="44">
        <v>0</v>
      </c>
      <c r="CF126" s="44">
        <f>(CE126/12*5*$D126*$G126*$H126*$K126*CF$8)+(CE126/12*4*$E126*$G126*$I126*$K126)+(CE126/12*3*$F126*$G126*$I126*$K126)</f>
        <v>0</v>
      </c>
      <c r="CG126" s="44"/>
      <c r="CH126" s="44">
        <f>(CG126/12*5*$D126*$G126*$H126*$K126*CH$8)+(CG126/12*4*$E126*$G126*$I126*$K126)+(CG126/12*3*$F126*$G126*$I126*$K126)</f>
        <v>0</v>
      </c>
      <c r="CI126" s="44"/>
      <c r="CJ126" s="44">
        <f>(CI126/12*5*$D126*$G126*$H126*$K126*CJ$8)+(CI126/12*4*$E126*$G126*$I126*$K126)+(CI126/12*3*$F126*$G126*$I126*$K126)</f>
        <v>0</v>
      </c>
      <c r="CK126" s="44"/>
      <c r="CL126" s="44">
        <f>(CK126/12*5*$D126*$G126*$H126*$K126*CL$8)+(CK126/12*4*$E126*$G126*$I126*$K126)+(CK126/12*3*$F126*$G126*$I126*$K126)</f>
        <v>0</v>
      </c>
      <c r="CM126" s="44"/>
      <c r="CN126" s="44">
        <f>(CM126/12*5*$D126*$G126*$H126*$L126*CN$8)+(CM126/12*4*$E126*$G126*$I126*$L126)+(CM126/12*3*$F126*$G126*$I126*$L126)</f>
        <v>0</v>
      </c>
      <c r="CO126" s="44">
        <v>5</v>
      </c>
      <c r="CP126" s="44">
        <f>(CO126/12*5*$D126*$G126*$H126*$L126*CP$8)+(CO126/12*4*$E126*$G126*$I126*$L126)+(CO126/12*3*$F126*$G126*$I126*$L126)</f>
        <v>912152.24289000011</v>
      </c>
      <c r="CQ126" s="49"/>
      <c r="CR126" s="44">
        <f>(CQ126/12*5*$D126*$G126*$H126*$K126*CR$8)+(CQ126/12*4*$E126*$G126*$I126*$K126)+(CQ126/12*3*$F126*$G126*$I126*$K126)</f>
        <v>0</v>
      </c>
      <c r="CS126" s="44"/>
      <c r="CT126" s="44">
        <f>(CS126/12*5*$D126*$G126*$H126*$L126*CT$8)+(CS126/12*4*$E126*$G126*$I126*$L126)+(CS126/12*3*$F126*$G126*$I126*$L126)</f>
        <v>0</v>
      </c>
      <c r="CU126" s="44"/>
      <c r="CV126" s="44">
        <f>(CU126/12*5*$D126*$G126*$H126*$L126*CV$8)+(CU126/12*4*$E126*$G126*$I126*$L126)+(CU126/12*3*$F126*$G126*$I126*$L126)</f>
        <v>0</v>
      </c>
      <c r="CW126" s="44"/>
      <c r="CX126" s="44">
        <f>(CW126/12*5*$D126*$G126*$H126*$L126*CX$8)+(CW126/12*4*$E126*$G126*$I126*$L126)+(CW126/12*3*$F126*$G126*$I126*$L126)</f>
        <v>0</v>
      </c>
      <c r="CY126" s="44">
        <v>1</v>
      </c>
      <c r="CZ126" s="44">
        <f>(CY126/12*5*$D126*$G126*$H126*$L126*CZ$8)+(CY126/12*4*$E126*$G126*$I126*$L126)+(CY126/12*3*$F126*$G126*$I126*$L126)</f>
        <v>182042.13526800001</v>
      </c>
      <c r="DA126" s="44">
        <v>1</v>
      </c>
      <c r="DB126" s="44">
        <f>(DA126/12*5*$D126*$G126*$H126*$L126*DB$8)+(DA126/12*4*$E126*$G126*$I126*$L126)+(DA126/12*3*$F126*$G126*$I126*$L126)</f>
        <v>182430.44857800001</v>
      </c>
      <c r="DC126" s="44"/>
      <c r="DD126" s="44">
        <f>(DC126/12*5*$D126*$G126*$H126*$K126*DD$8)+(DC126/12*4*$E126*$G126*$I126*$K126)+(DC126/12*3*$F126*$G126*$I126*$K126)</f>
        <v>0</v>
      </c>
      <c r="DE126" s="44"/>
      <c r="DF126" s="44">
        <f>(DE126/12*5*$D126*$G126*$H126*$K126*DF$8)+(DE126/12*4*$E126*$G126*$I126*$K126)+(DE126/12*3*$F126*$G126*$I126*$K126)</f>
        <v>0</v>
      </c>
      <c r="DG126" s="44"/>
      <c r="DH126" s="44">
        <f>(DG126/12*5*$D126*$G126*$H126*$L126*DH$8)+(DG126/12*4*$E126*$G126*$I126*$L126)+(DG126/12*3*$F126*$G126*$I126*$L126)</f>
        <v>0</v>
      </c>
      <c r="DI126" s="44"/>
      <c r="DJ126" s="44">
        <f>(DI126/12*5*$D126*$G126*$H126*$L126*DJ$8)+(DI126/12*4*$E126*$G126*$I126*$L126)+(DI126/12*3*$F126*$G126*$I126*$L126)</f>
        <v>0</v>
      </c>
      <c r="DK126" s="44"/>
      <c r="DL126" s="44">
        <f>(DK126/12*5*$D126*$G126*$H126*$M126*DL$8)+(DK126/12*4*$E126*$G126*$I126*$M126)+(DK126/12*3*$F126*$G126*$I126*$M126)</f>
        <v>0</v>
      </c>
      <c r="DM126" s="44"/>
      <c r="DN126" s="44">
        <f>(DM126/12*5*$D126*$G126*$H126*$N126*DN$8)+(DM126/12*4*$E126*$G126*$I126*$N126)+(DM126/12*3*$F126*$G126*$I126*$N126)</f>
        <v>0</v>
      </c>
      <c r="DO126" s="44"/>
      <c r="DP126" s="44">
        <f>(DO126/12*5*$D126*$G126*$H126*$L126*DP$8)+(DO126/12*7*$D126*$G126*$I126*$L126)</f>
        <v>0</v>
      </c>
      <c r="DQ126" s="44">
        <f t="shared" si="851"/>
        <v>420</v>
      </c>
      <c r="DR126" s="44">
        <f t="shared" si="851"/>
        <v>63506468.489646003</v>
      </c>
    </row>
    <row r="127" spans="1:122" ht="36" customHeight="1" x14ac:dyDescent="0.25">
      <c r="A127" s="51"/>
      <c r="B127" s="52">
        <v>101</v>
      </c>
      <c r="C127" s="38" t="s">
        <v>258</v>
      </c>
      <c r="D127" s="39">
        <f t="shared" si="572"/>
        <v>19063</v>
      </c>
      <c r="E127" s="40">
        <v>18530</v>
      </c>
      <c r="F127" s="40">
        <v>18715</v>
      </c>
      <c r="G127" s="53">
        <v>1.41</v>
      </c>
      <c r="H127" s="42">
        <v>1</v>
      </c>
      <c r="I127" s="42">
        <v>1</v>
      </c>
      <c r="J127" s="43"/>
      <c r="K127" s="39">
        <v>1.4</v>
      </c>
      <c r="L127" s="39">
        <v>1.68</v>
      </c>
      <c r="M127" s="39">
        <v>2.23</v>
      </c>
      <c r="N127" s="39">
        <v>2.57</v>
      </c>
      <c r="O127" s="44">
        <v>0</v>
      </c>
      <c r="P127" s="44">
        <f>(O127/12*5*$D127*$G127*$H127*$K127*P$8)+(O127/12*4*$E127*$G127*$I127*$K127*P$9)+(O127/12*3*$F127*$G127*$I127*$K127*P$9)</f>
        <v>0</v>
      </c>
      <c r="Q127" s="44">
        <v>37</v>
      </c>
      <c r="R127" s="44">
        <f>(Q127/12*5*$D127*$G127*$H127*$K127*R$8)+(Q127/12*4*$E127*$G127*$I127*$K127*R$9)+(Q127/12*3*$F127*$G127*$I127*$K127*R$9)</f>
        <v>1458079.8097250001</v>
      </c>
      <c r="S127" s="44"/>
      <c r="T127" s="44">
        <f>(S127/12*5*$D127*$G127*$H127*$K127*T$8)+(S127/12*4*$E127*$G127*$I127*$K127*T$9)+(S127/12*3*$F127*$G127*$I127*$K127*T$9)</f>
        <v>0</v>
      </c>
      <c r="U127" s="44"/>
      <c r="V127" s="44">
        <f>(U127/12*5*$D127*$G127*$H127*$K127*V$8)+(U127/12*4*$E127*$G127*$I127*$K127*V$9)+(U127/12*3*$F127*$G127*$I127*$K127*V$9)</f>
        <v>0</v>
      </c>
      <c r="W127" s="44"/>
      <c r="X127" s="44">
        <f>(W127/12*5*$D127*$G127*$H127*$K127*X$8)+(W127/12*4*$E127*$G127*$I127*$K127*X$9)+(W127/12*3*$F127*$G127*$I127*$K127*X$9)</f>
        <v>0</v>
      </c>
      <c r="Y127" s="44">
        <v>0</v>
      </c>
      <c r="Z127" s="44">
        <f>(Y127/12*5*$D127*$G127*$H127*$K127*Z$8)+(Y127/12*4*$E127*$G127*$I127*$K127*Z$9)+(Y127/12*3*$F127*$G127*$I127*$K127*Z$9)</f>
        <v>0</v>
      </c>
      <c r="AA127" s="44"/>
      <c r="AB127" s="44">
        <f>(AA127/12*5*$D127*$G127*$H127*$K127*AB$8)+(AA127/12*4*$E127*$G127*$I127*$K127*AB$9)+(AA127/12*3*$F127*$G127*$I127*$K127*AB$9)</f>
        <v>0</v>
      </c>
      <c r="AC127" s="44"/>
      <c r="AD127" s="44">
        <f>(AC127/12*5*$D127*$G127*$H127*$K127*AD$8)+(AC127/12*4*$E127*$G127*$I127*$K127*AD$9)+(AC127/12*3*$F127*$G127*$I127*$K127*AD$9)</f>
        <v>0</v>
      </c>
      <c r="AE127" s="44">
        <v>0</v>
      </c>
      <c r="AF127" s="44">
        <f>(AE127/12*5*$D127*$G127*$H127*$K127*AF$8)+(AE127/12*4*$E127*$G127*$I127*$K127*AF$9)+(AE127/12*3*$F127*$G127*$I127*$K127*AF$9)</f>
        <v>0</v>
      </c>
      <c r="AG127" s="44">
        <v>6</v>
      </c>
      <c r="AH127" s="44">
        <f>(AG127/12*5*$D127*$G127*$H127*$K127*AH$8)+(AG127/12*4*$E127*$G127*$I127*$K127*AH$9)+(AG127/12*3*$F127*$G127*$I127*$K127*AH$9)</f>
        <v>236445.37455000001</v>
      </c>
      <c r="AI127" s="44"/>
      <c r="AJ127" s="44">
        <f>(AI127/12*5*$D127*$G127*$H127*$K127*AJ$8)+(AI127/12*4*$E127*$G127*$I127*$K127*AJ$9)+(AI127/12*3*$F127*$G127*$I127*$K127*AJ$9)</f>
        <v>0</v>
      </c>
      <c r="AK127" s="44"/>
      <c r="AL127" s="44">
        <f>(AK127/12*5*$D127*$G127*$H127*$K127*AL$8)+(AK127/12*4*$E127*$G127*$I127*$K127*AL$9)+(AK127/12*3*$F127*$G127*$I127*$K127*AL$9)</f>
        <v>0</v>
      </c>
      <c r="AM127" s="47">
        <v>0</v>
      </c>
      <c r="AN127" s="44">
        <f>(AM127/12*5*$D127*$G127*$H127*$K127*AN$8)+(AM127/12*4*$E127*$G127*$I127*$K127*AN$9)+(AM127/12*3*$F127*$G127*$I127*$K127*AN$9)</f>
        <v>0</v>
      </c>
      <c r="AO127" s="48">
        <v>0</v>
      </c>
      <c r="AP127" s="44">
        <f>(AO127/12*5*$D127*$G127*$H127*$L127*AP$8)+(AO127/12*4*$E127*$G127*$I127*$L127*AP$9)+(AO127/12*3*$F127*$G127*$I127*$L127*AP$9)</f>
        <v>0</v>
      </c>
      <c r="AQ127" s="44"/>
      <c r="AR127" s="44">
        <f>(AQ127/12*5*$D127*$G127*$H127*$L127*AR$8)+(AQ127/12*4*$E127*$G127*$I127*$L127*AR$9)+(AQ127/12*3*$F127*$G127*$I127*$L127*AR$9)</f>
        <v>0</v>
      </c>
      <c r="AS127" s="44">
        <v>2</v>
      </c>
      <c r="AT127" s="44">
        <f>(AS127/12*5*$D127*$G127*$H127*$L127*AT$8)+(AS127/12*4*$E127*$G127*$I127*$L127*AT$9)+(AS127/12*3*$F127*$G127*$I127*$L127*AT$10)</f>
        <v>91101.071207999994</v>
      </c>
      <c r="AU127" s="44"/>
      <c r="AV127" s="44">
        <f>(AU127/12*5*$D127*$G127*$H127*$L127*AV$8)+(AU127/12*4*$E127*$G127*$I127*$L127*AV$9)+(AU127/12*3*$F127*$G127*$I127*$L127*AV$9)</f>
        <v>0</v>
      </c>
      <c r="AW127" s="44"/>
      <c r="AX127" s="44">
        <f>(AW127/12*5*$D127*$G127*$H127*$K127*AX$8)+(AW127/12*4*$E127*$G127*$I127*$K127*AX$9)+(AW127/12*3*$F127*$G127*$I127*$K127*AX$9)</f>
        <v>0</v>
      </c>
      <c r="AY127" s="44"/>
      <c r="AZ127" s="44">
        <f>(AY127/12*5*$D127*$G127*$H127*$K127*AZ$8)+(AY127/12*4*$E127*$G127*$I127*$K127*AZ$9)+(AY127/12*3*$F127*$G127*$I127*$K127*AZ$9)</f>
        <v>0</v>
      </c>
      <c r="BA127" s="44"/>
      <c r="BB127" s="44">
        <f>(BA127/12*5*$D127*$G127*$H127*$L127*BB$8)+(BA127/12*4*$E127*$G127*$I127*$L127*BB$9)+(BA127/12*3*$F127*$G127*$I127*$L127*BB$9)</f>
        <v>0</v>
      </c>
      <c r="BC127" s="44"/>
      <c r="BD127" s="44">
        <f>(BC127/12*5*$D127*$G127*$H127*$K127*BD$8)+(BC127/12*4*$E127*$G127*$I127*$K127*BD$9)+(BC127/12*3*$F127*$G127*$I127*$K127*BD$9)</f>
        <v>0</v>
      </c>
      <c r="BE127" s="44"/>
      <c r="BF127" s="44">
        <f>(BE127/12*5*$D127*$G127*$H127*$K127*BF$8)+(BE127/12*4*$E127*$G127*$I127*$K127*BF$9)+(BE127/12*3*$F127*$G127*$I127*$K127*BF$9)</f>
        <v>0</v>
      </c>
      <c r="BG127" s="44"/>
      <c r="BH127" s="44">
        <f>(BG127/12*5*$D127*$G127*$H127*$K127*BH$8)+(BG127/12*4*$E127*$G127*$I127*$K127*BH$9)+(BG127/12*3*$F127*$G127*$I127*$K127*BH$9)</f>
        <v>0</v>
      </c>
      <c r="BI127" s="44"/>
      <c r="BJ127" s="44">
        <f>(BI127/12*5*$D127*$G127*$H127*$L127*BJ$8)+(BI127/12*4*$E127*$G127*$I127*$L127*BJ$9)+(BI127/12*3*$F127*$G127*$I127*$L127*BJ$9)</f>
        <v>0</v>
      </c>
      <c r="BK127" s="44">
        <v>0</v>
      </c>
      <c r="BL127" s="44">
        <f>(BK127/12*5*$D127*$G127*$H127*$K127*BL$8)+(BK127/12*4*$E127*$G127*$I127*$K127*BL$9)+(BK127/12*3*$F127*$G127*$I127*$K127*BL$9)</f>
        <v>0</v>
      </c>
      <c r="BM127" s="44"/>
      <c r="BN127" s="44">
        <f>(BM127/12*5*$D127*$G127*$H127*$K127*BN$8)+(BM127/12*4*$E127*$G127*$I127*$K127*BN$9)+(BM127/12*3*$F127*$G127*$I127*$K127*BN$9)</f>
        <v>0</v>
      </c>
      <c r="BO127" s="54"/>
      <c r="BP127" s="44">
        <f>(BO127/12*5*$D127*$G127*$H127*$L127*BP$8)+(BO127/12*4*$E127*$G127*$I127*$L127*BP$9)+(BO127/12*3*$F127*$G127*$I127*$L127*BP$9)</f>
        <v>0</v>
      </c>
      <c r="BQ127" s="44">
        <v>0</v>
      </c>
      <c r="BR127" s="44">
        <f>(BQ127/12*5*$D127*$G127*$H127*$L127*BR$8)+(BQ127/12*4*$E127*$G127*$I127*$L127*BR$9)+(BQ127/12*3*$F127*$G127*$I127*$L127*BR$9)</f>
        <v>0</v>
      </c>
      <c r="BS127" s="44"/>
      <c r="BT127" s="44">
        <f>(BS127/12*5*$D127*$G127*$H127*$K127*BT$8)+(BS127/12*4*$E127*$G127*$I127*$K127*BT$9)+(BS127/12*3*$F127*$G127*$I127*$K127*BT$9)</f>
        <v>0</v>
      </c>
      <c r="BU127" s="44"/>
      <c r="BV127" s="44">
        <f>(BU127/12*5*$D127*$G127*$H127*$K127*BV$8)+(BU127/12*4*$E127*$G127*$I127*$K127*BV$9)+(BU127/12*3*$F127*$G127*$I127*$K127*BV$9)</f>
        <v>0</v>
      </c>
      <c r="BW127" s="44"/>
      <c r="BX127" s="44">
        <f>(BW127/12*5*$D127*$G127*$H127*$L127*BX$8)+(BW127/12*4*$E127*$G127*$I127*$L127*BX$9)+(BW127/12*3*$F127*$G127*$I127*$L127*BX$9)</f>
        <v>0</v>
      </c>
      <c r="BY127" s="44"/>
      <c r="BZ127" s="44">
        <f>(BY127/12*5*$D127*$G127*$H127*$L127*BZ$8)+(BY127/12*4*$E127*$G127*$I127*$L127*BZ$9)+(BY127/12*3*$F127*$G127*$I127*$L127*BZ$9)</f>
        <v>0</v>
      </c>
      <c r="CA127" s="44"/>
      <c r="CB127" s="44">
        <f>(CA127/12*5*$D127*$G127*$H127*$K127*CB$8)+(CA127/12*4*$E127*$G127*$I127*$K127*CB$9)+(CA127/12*3*$F127*$G127*$I127*$K127*CB$9)</f>
        <v>0</v>
      </c>
      <c r="CC127" s="44"/>
      <c r="CD127" s="44">
        <f t="shared" ref="CD127" si="904">(CC127/12*5*$D127*$G127*$H127*$L127*CD$8)+(CC127/12*4*$E127*$G127*$I127*$L127*CD$9)+(CC127/12*3*$F127*$G127*$I127*$L127*CD$9)</f>
        <v>0</v>
      </c>
      <c r="CE127" s="44"/>
      <c r="CF127" s="44">
        <f>(CE127/12*5*$D127*$G127*$H127*$K127*CF$8)+(CE127/12*4*$E127*$G127*$I127*$K127*CF$9)+(CE127/12*3*$F127*$G127*$I127*$K127*CF$9)</f>
        <v>0</v>
      </c>
      <c r="CG127" s="44"/>
      <c r="CH127" s="44">
        <f>(CG127/12*5*$D127*$G127*$H127*$K127*CH$8)+(CG127/12*4*$E127*$G127*$I127*$K127*CH$9)+(CG127/12*3*$F127*$G127*$I127*$K127*CH$9)</f>
        <v>0</v>
      </c>
      <c r="CI127" s="44"/>
      <c r="CJ127" s="44">
        <f>(CI127/12*5*$D127*$G127*$H127*$K127*CJ$8)+(CI127/12*4*$E127*$G127*$I127*$K127*CJ$9)+(CI127/12*3*$F127*$G127*$I127*$K127*CJ$9)</f>
        <v>0</v>
      </c>
      <c r="CK127" s="44"/>
      <c r="CL127" s="44">
        <f>(CK127/12*5*$D127*$G127*$H127*$K127*CL$8)+(CK127/12*4*$E127*$G127*$I127*$K127*CL$9)+(CK127/12*3*$F127*$G127*$I127*$K127*CL$9)</f>
        <v>0</v>
      </c>
      <c r="CM127" s="44"/>
      <c r="CN127" s="44">
        <f>(CM127/12*5*$D127*$G127*$H127*$L127*CN$8)+(CM127/12*4*$E127*$G127*$I127*$L127*CN$9)+(CM127/12*3*$F127*$G127*$I127*$L127*CN$9)</f>
        <v>0</v>
      </c>
      <c r="CO127" s="44"/>
      <c r="CP127" s="44">
        <f>(CO127/12*5*$D127*$G127*$H127*$L127*CP$8)+(CO127/12*4*$E127*$G127*$I127*$L127*CP$9)+(CO127/12*3*$F127*$G127*$I127*$L127*CP$9)</f>
        <v>0</v>
      </c>
      <c r="CQ127" s="49"/>
      <c r="CR127" s="44">
        <f>(CQ127/12*5*$D127*$G127*$H127*$K127*CR$8)+(CQ127/12*4*$E127*$G127*$I127*$K127*CR$9)+(CQ127/12*3*$F127*$G127*$I127*$K127*CR$9)</f>
        <v>0</v>
      </c>
      <c r="CS127" s="44"/>
      <c r="CT127" s="44">
        <f>(CS127/12*5*$D127*$G127*$H127*$L127*CT$8)+(CS127/12*4*$E127*$G127*$I127*$L127*CT$9)+(CS127/12*3*$F127*$G127*$I127*$L127*CT$9)</f>
        <v>0</v>
      </c>
      <c r="CU127" s="44"/>
      <c r="CV127" s="44">
        <f>(CU127/12*5*$D127*$G127*$H127*$L127*CV$8)+(CU127/12*4*$E127*$G127*$I127*$L127*CV$9)+(CU127/12*3*$F127*$G127*$I127*$L127*CV$9)</f>
        <v>0</v>
      </c>
      <c r="CW127" s="44"/>
      <c r="CX127" s="44">
        <f>(CW127/12*5*$D127*$G127*$H127*$L127*CX$8)+(CW127/12*4*$E127*$G127*$I127*$L127*CX$9)+(CW127/12*3*$F127*$G127*$I127*$L127*CX$9)</f>
        <v>0</v>
      </c>
      <c r="CY127" s="44"/>
      <c r="CZ127" s="44">
        <f>(CY127/12*5*$D127*$G127*$H127*$L127*CZ$8)+(CY127/12*4*$E127*$G127*$I127*$L127*CZ$9)+(CY127/12*3*$F127*$G127*$I127*$L127*CZ$9)</f>
        <v>0</v>
      </c>
      <c r="DA127" s="44"/>
      <c r="DB127" s="44">
        <f>(DA127/12*5*$D127*$G127*$H127*$L127*DB$8)+(DA127/12*4*$E127*$G127*$I127*$L127*DB$9)+(DA127/12*3*$F127*$G127*$I127*$L127*DB$9)</f>
        <v>0</v>
      </c>
      <c r="DC127" s="44"/>
      <c r="DD127" s="44">
        <f>(DC127/12*5*$D127*$G127*$H127*$K127*DD$8)+(DC127/12*4*$E127*$G127*$I127*$K127*DD$9)+(DC127/12*3*$F127*$G127*$I127*$K127*DD$9)</f>
        <v>0</v>
      </c>
      <c r="DE127" s="44"/>
      <c r="DF127" s="44">
        <f>(DE127/12*5*$D127*$G127*$H127*$K127*DF$8)+(DE127/12*4*$E127*$G127*$I127*$K127*DF$9)+(DE127/12*3*$F127*$G127*$I127*$K127*DF$9)</f>
        <v>0</v>
      </c>
      <c r="DG127" s="44"/>
      <c r="DH127" s="44">
        <f>(DG127/12*5*$D127*$G127*$H127*$L127*DH$8)+(DG127/12*4*$E127*$G127*$I127*$L127*DH$9)+(DG127/12*3*$F127*$G127*$I127*$L127*DH$9)</f>
        <v>0</v>
      </c>
      <c r="DI127" s="44"/>
      <c r="DJ127" s="44">
        <f>(DI127/12*5*$D127*$G127*$H127*$L127*DJ$8)+(DI127/12*4*$E127*$G127*$I127*$L127*DJ$9)+(DI127/12*3*$F127*$G127*$I127*$L127*DJ$9)</f>
        <v>0</v>
      </c>
      <c r="DK127" s="44"/>
      <c r="DL127" s="44">
        <f>(DK127/12*5*$D127*$G127*$H127*$M127*DL$8)+(DK127/12*4*$E127*$G127*$I127*$M127*DL$9)+(DK127/12*3*$F127*$G127*$I127*$M127*DL$9)</f>
        <v>0</v>
      </c>
      <c r="DM127" s="44"/>
      <c r="DN127" s="44">
        <f t="shared" si="795"/>
        <v>0</v>
      </c>
      <c r="DO127" s="44"/>
      <c r="DP127" s="44">
        <f t="shared" si="570"/>
        <v>0</v>
      </c>
      <c r="DQ127" s="44">
        <f t="shared" si="851"/>
        <v>45</v>
      </c>
      <c r="DR127" s="44">
        <f t="shared" si="851"/>
        <v>1785626.2554830001</v>
      </c>
    </row>
    <row r="128" spans="1:122" ht="30" x14ac:dyDescent="0.25">
      <c r="A128" s="51"/>
      <c r="B128" s="52">
        <v>102</v>
      </c>
      <c r="C128" s="38" t="s">
        <v>259</v>
      </c>
      <c r="D128" s="39">
        <f t="shared" si="572"/>
        <v>19063</v>
      </c>
      <c r="E128" s="40">
        <v>18530</v>
      </c>
      <c r="F128" s="40">
        <v>18715</v>
      </c>
      <c r="G128" s="53">
        <v>2.19</v>
      </c>
      <c r="H128" s="42">
        <v>1</v>
      </c>
      <c r="I128" s="43">
        <v>0.9</v>
      </c>
      <c r="J128" s="43"/>
      <c r="K128" s="39">
        <v>1.4</v>
      </c>
      <c r="L128" s="39">
        <v>1.68</v>
      </c>
      <c r="M128" s="39">
        <v>2.23</v>
      </c>
      <c r="N128" s="39">
        <v>2.57</v>
      </c>
      <c r="O128" s="44">
        <v>46</v>
      </c>
      <c r="P128" s="44">
        <f>(O128/12*5*$D128*$G128*$H128*$K128*P$8)+(O128/12*4*$E128*$G128*$I128*$K128)+(O128/12*3*$F128*$G128*$I128*$K128)</f>
        <v>2509343.6574500003</v>
      </c>
      <c r="Q128" s="44">
        <v>122</v>
      </c>
      <c r="R128" s="44">
        <f>(Q128/12*5*$D128*$G128*$H128*$K128*R$8)+(Q128/12*4*$E128*$G128*$I128*$K128)+(Q128/12*3*$F128*$G128*$I128*$K128)</f>
        <v>6655215.7871499993</v>
      </c>
      <c r="S128" s="44">
        <v>0</v>
      </c>
      <c r="T128" s="44">
        <f>(S128/12*5*$D128*$G128*$H128*$K128*T$8)+(S128/12*4*$E128*$G128*$I128*$K128)+(S128/12*3*$F128*$G128*$I128*$K128)</f>
        <v>0</v>
      </c>
      <c r="U128" s="44"/>
      <c r="V128" s="44">
        <f>(U128/12*5*$D128*$G128*$H128*$K128*V$8)+(U128/12*4*$E128*$G128*$I128*$K128)+(U128/12*3*$F128*$G128*$I128*$K128)</f>
        <v>0</v>
      </c>
      <c r="W128" s="44">
        <v>0</v>
      </c>
      <c r="X128" s="44">
        <f>(W128/12*5*$D128*$G128*$H128*$K128*X$8)+(W128/12*4*$E128*$G128*$I128*$K128)+(W128/12*3*$F128*$G128*$I128*$K128)</f>
        <v>0</v>
      </c>
      <c r="Y128" s="44">
        <v>0</v>
      </c>
      <c r="Z128" s="44">
        <f>(Y128/12*5*$D128*$G128*$H128*$K128*Z$8)+(Y128/12*4*$E128*$G128*$I128*$K128)+(Y128/12*3*$F128*$G128*$I128*$K128)</f>
        <v>0</v>
      </c>
      <c r="AA128" s="44"/>
      <c r="AB128" s="44">
        <f>(AA128/12*5*$D128*$G128*$H128*$K128*AB$8)+(AA128/12*4*$E128*$G128*$I128*$K128)+(AA128/12*3*$F128*$G128*$I128*$K128)</f>
        <v>0</v>
      </c>
      <c r="AC128" s="44">
        <v>0</v>
      </c>
      <c r="AD128" s="44">
        <f>(AC128/12*5*$D128*$G128*$H128*$K128*AD$8)+(AC128/12*4*$E128*$G128*$I128*$K128)+(AC128/12*3*$F128*$G128*$I128*$K128)</f>
        <v>0</v>
      </c>
      <c r="AE128" s="44">
        <v>0</v>
      </c>
      <c r="AF128" s="44">
        <f>(AE128/12*5*$D128*$G128*$H128*$K128*AF$8)+(AE128/12*4*$E128*$G128*$I128*$K128)+(AE128/12*3*$F128*$G128*$I128*$K128)</f>
        <v>0</v>
      </c>
      <c r="AG128" s="44">
        <v>0</v>
      </c>
      <c r="AH128" s="44">
        <f>(AG128/12*5*$D128*$G128*$H128*$K128*AH$8)+(AG128/12*4*$E128*$G128*$I128*$K128)+(AG128/12*3*$F128*$G128*$I128*$K128)</f>
        <v>0</v>
      </c>
      <c r="AI128" s="44">
        <v>0</v>
      </c>
      <c r="AJ128" s="44">
        <f>(AI128/12*5*$D128*$G128*$H128*$K128*AJ$8)+(AI128/12*4*$E128*$G128*$I128*$K128)+(AI128/12*3*$F128*$G128*$I128*$K128)</f>
        <v>0</v>
      </c>
      <c r="AK128" s="44"/>
      <c r="AL128" s="44">
        <f>(AK128/12*5*$D128*$G128*$H128*$K128*AL$8)+(AK128/12*4*$E128*$G128*$I128*$K128)+(AK128/12*3*$F128*$G128*$I128*$K128)</f>
        <v>0</v>
      </c>
      <c r="AM128" s="47">
        <v>0</v>
      </c>
      <c r="AN128" s="44">
        <f>(AM128/12*5*$D128*$G128*$H128*$K128*AN$8)+(AM128/12*4*$E128*$G128*$I128*$K128)+(AM128/12*3*$F128*$G128*$I128*$K128)</f>
        <v>0</v>
      </c>
      <c r="AO128" s="48">
        <v>0</v>
      </c>
      <c r="AP128" s="44">
        <f>(AO128/12*5*$D128*$G128*$H128*$L128*AP$8)+(AO128/12*4*$E128*$G128*$I128*$L128)+(AO128/12*3*$F128*$G128*$I128*$L128)</f>
        <v>0</v>
      </c>
      <c r="AQ128" s="44">
        <v>0</v>
      </c>
      <c r="AR128" s="44">
        <f>(AQ128/12*5*$D128*$G128*$H128*$L128*AR$8)+(AQ128/12*4*$E128*$G128*$I128*$L128)+(AQ128/12*3*$F128*$G128*$I128*$L128)</f>
        <v>0</v>
      </c>
      <c r="AS128" s="44">
        <v>32</v>
      </c>
      <c r="AT128" s="44">
        <f>(AS128/12*5*$D128*$G128*$H128*$L128*AT$8)+(AS128/12*4*$E128*$G128*$I128*$L128)+(AS128/12*3*$F128*$G128*$I128*$L128)</f>
        <v>2100367.3716479996</v>
      </c>
      <c r="AU128" s="44">
        <v>0</v>
      </c>
      <c r="AV128" s="44">
        <f>(AU128/12*5*$D128*$G128*$H128*$L128*AV$8)+(AU128/12*4*$E128*$G128*$I128*$L128)+(AU128/12*3*$F128*$G128*$I128*$L128)</f>
        <v>0</v>
      </c>
      <c r="AW128" s="44"/>
      <c r="AX128" s="44">
        <f>(AW128/12*5*$D128*$G128*$H128*$K128*AX$8)+(AW128/12*4*$E128*$G128*$I128*$K128)+(AW128/12*3*$F128*$G128*$I128*$K128)</f>
        <v>0</v>
      </c>
      <c r="AY128" s="44"/>
      <c r="AZ128" s="44">
        <f>(AY128/12*5*$D128*$G128*$H128*$K128*AZ$8)+(AY128/12*4*$E128*$G128*$I128*$K128)+(AY128/12*3*$F128*$G128*$I128*$K128)</f>
        <v>0</v>
      </c>
      <c r="BA128" s="44">
        <v>0</v>
      </c>
      <c r="BB128" s="44">
        <f>(BA128/12*5*$D128*$G128*$H128*$L128*BB$8)+(BA128/12*4*$E128*$G128*$I128*$L128)+(BA128/12*3*$F128*$G128*$I128*$L128)</f>
        <v>0</v>
      </c>
      <c r="BC128" s="44">
        <v>0</v>
      </c>
      <c r="BD128" s="44">
        <f>(BC128/12*5*$D128*$G128*$H128*$K128*BD$8)+(BC128/12*4*$E128*$G128*$I128*$K128)+(BC128/12*3*$F128*$G128*$I128*$K128)</f>
        <v>0</v>
      </c>
      <c r="BE128" s="44">
        <v>0</v>
      </c>
      <c r="BF128" s="44">
        <f>(BE128/12*5*$D128*$G128*$H128*$K128*BF$8)+(BE128/12*4*$E128*$G128*$I128*$K128)+(BE128/12*3*$F128*$G128*$I128*$K128)</f>
        <v>0</v>
      </c>
      <c r="BG128" s="44">
        <v>0</v>
      </c>
      <c r="BH128" s="44">
        <f>(BG128/12*5*$D128*$G128*$H128*$K128*BH$8)+(BG128/12*4*$E128*$G128*$I128*$K128)+(BG128/12*3*$F128*$G128*$I128*$K128)</f>
        <v>0</v>
      </c>
      <c r="BI128" s="44">
        <v>0</v>
      </c>
      <c r="BJ128" s="44">
        <f>(BI128/12*5*$D128*$G128*$H128*$L128*BJ$8)+(BI128/12*4*$E128*$G128*$I128*$L128)+(BI128/12*3*$F128*$G128*$I128*$L128)</f>
        <v>0</v>
      </c>
      <c r="BK128" s="44">
        <v>0</v>
      </c>
      <c r="BL128" s="44">
        <f>(BK128/12*5*$D128*$G128*$H128*$K128*BL$8)+(BK128/12*4*$E128*$G128*$I128*$K128)+(BK128/12*3*$F128*$G128*$I128*$K128)</f>
        <v>0</v>
      </c>
      <c r="BM128" s="44">
        <v>0</v>
      </c>
      <c r="BN128" s="44">
        <f>(BM128/12*5*$D128*$G128*$H128*$K128*BN$8)+(BM128/12*4*$E128*$G128*$I128*$K128)+(BM128/12*3*$F128*$G128*$I128*$K128)</f>
        <v>0</v>
      </c>
      <c r="BO128" s="54">
        <v>0</v>
      </c>
      <c r="BP128" s="44">
        <f>(BO128/12*5*$D128*$G128*$H128*$L128*BP$8)+(BO128/12*4*$E128*$G128*$I128*$L128)+(BO128/12*3*$F128*$G128*$I128*$L128)</f>
        <v>0</v>
      </c>
      <c r="BQ128" s="44">
        <v>0</v>
      </c>
      <c r="BR128" s="44">
        <f>(BQ128/12*5*$D128*$G128*$H128*$L128*BR$8)+(BQ128/12*4*$E128*$G128*$I128*$L128)+(BQ128/12*3*$F128*$G128*$I128*$L128)</f>
        <v>0</v>
      </c>
      <c r="BS128" s="44">
        <v>0</v>
      </c>
      <c r="BT128" s="44">
        <f>(BS128/12*5*$D128*$G128*$H128*$K128*BT$8)+(BS128/12*4*$E128*$G128*$I128*$K128)+(BS128/12*3*$F128*$G128*$I128*$K128)</f>
        <v>0</v>
      </c>
      <c r="BU128" s="44">
        <v>0</v>
      </c>
      <c r="BV128" s="44">
        <f>(BU128/12*5*$D128*$G128*$H128*$K128*BV$8)+(BU128/12*4*$E128*$G128*$I128*$K128)+(BU128/12*3*$F128*$G128*$I128*$K128)</f>
        <v>0</v>
      </c>
      <c r="BW128" s="44">
        <v>0</v>
      </c>
      <c r="BX128" s="44">
        <f>(BW128/12*5*$D128*$G128*$H128*$L128*BX$8)+(BW128/12*4*$E128*$G128*$I128*$L128)+(BW128/12*3*$F128*$G128*$I128*$L128)</f>
        <v>0</v>
      </c>
      <c r="BY128" s="44"/>
      <c r="BZ128" s="44">
        <f>(BY128/12*5*$D128*$G128*$H128*$L128*BZ$8)+(BY128/12*4*$E128*$G128*$I128*$L128)+(BY128/12*3*$F128*$G128*$I128*$L128)</f>
        <v>0</v>
      </c>
      <c r="CA128" s="44">
        <v>0</v>
      </c>
      <c r="CB128" s="44">
        <f>(CA128/12*5*$D128*$G128*$H128*$K128*CB$8)+(CA128/12*4*$E128*$G128*$I128*$K128)+(CA128/12*3*$F128*$G128*$I128*$K128)</f>
        <v>0</v>
      </c>
      <c r="CC128" s="44">
        <v>0</v>
      </c>
      <c r="CD128" s="44">
        <f>(CC128/12*5*$D128*$G128*$H128*$L128*CD$8)+(CC128/12*4*$E128*$G128*$I128*$L128)+(CC128/12*3*$F128*$G128*$I128*$L128)</f>
        <v>0</v>
      </c>
      <c r="CE128" s="44">
        <v>0</v>
      </c>
      <c r="CF128" s="44">
        <f>(CE128/12*5*$D128*$G128*$H128*$K128*CF$8)+(CE128/12*4*$E128*$G128*$I128*$K128)+(CE128/12*3*$F128*$G128*$I128*$K128)</f>
        <v>0</v>
      </c>
      <c r="CG128" s="44"/>
      <c r="CH128" s="44">
        <f>(CG128/12*5*$D128*$G128*$H128*$K128*CH$8)+(CG128/12*4*$E128*$G128*$I128*$K128)+(CG128/12*3*$F128*$G128*$I128*$K128)</f>
        <v>0</v>
      </c>
      <c r="CI128" s="44"/>
      <c r="CJ128" s="44">
        <f>(CI128/12*5*$D128*$G128*$H128*$K128*CJ$8)+(CI128/12*4*$E128*$G128*$I128*$K128)+(CI128/12*3*$F128*$G128*$I128*$K128)</f>
        <v>0</v>
      </c>
      <c r="CK128" s="44"/>
      <c r="CL128" s="44">
        <f>(CK128/12*5*$D128*$G128*$H128*$K128*CL$8)+(CK128/12*4*$E128*$G128*$I128*$K128)+(CK128/12*3*$F128*$G128*$I128*$K128)</f>
        <v>0</v>
      </c>
      <c r="CM128" s="44"/>
      <c r="CN128" s="44">
        <f>(CM128/12*5*$D128*$G128*$H128*$L128*CN$8)+(CM128/12*4*$E128*$G128*$I128*$L128)+(CM128/12*3*$F128*$G128*$I128*$L128)</f>
        <v>0</v>
      </c>
      <c r="CO128" s="44"/>
      <c r="CP128" s="44">
        <f>(CO128/12*5*$D128*$G128*$H128*$L128*CP$8)+(CO128/12*4*$E128*$G128*$I128*$L128)+(CO128/12*3*$F128*$G128*$I128*$L128)</f>
        <v>0</v>
      </c>
      <c r="CQ128" s="49"/>
      <c r="CR128" s="44">
        <f>(CQ128/12*5*$D128*$G128*$H128*$K128*CR$8)+(CQ128/12*4*$E128*$G128*$I128*$K128)+(CQ128/12*3*$F128*$G128*$I128*$K128)</f>
        <v>0</v>
      </c>
      <c r="CS128" s="44"/>
      <c r="CT128" s="44">
        <f>(CS128/12*5*$D128*$G128*$H128*$L128*CT$8)+(CS128/12*4*$E128*$G128*$I128*$L128)+(CS128/12*3*$F128*$G128*$I128*$L128)</f>
        <v>0</v>
      </c>
      <c r="CU128" s="44"/>
      <c r="CV128" s="44">
        <f>(CU128/12*5*$D128*$G128*$H128*$L128*CV$8)+(CU128/12*4*$E128*$G128*$I128*$L128)+(CU128/12*3*$F128*$G128*$I128*$L128)</f>
        <v>0</v>
      </c>
      <c r="CW128" s="44"/>
      <c r="CX128" s="44">
        <f>(CW128/12*5*$D128*$G128*$H128*$L128*CX$8)+(CW128/12*4*$E128*$G128*$I128*$L128)+(CW128/12*3*$F128*$G128*$I128*$L128)</f>
        <v>0</v>
      </c>
      <c r="CY128" s="44"/>
      <c r="CZ128" s="44">
        <f>(CY128/12*5*$D128*$G128*$H128*$L128*CZ$8)+(CY128/12*4*$E128*$G128*$I128*$L128)+(CY128/12*3*$F128*$G128*$I128*$L128)</f>
        <v>0</v>
      </c>
      <c r="DA128" s="44"/>
      <c r="DB128" s="44">
        <f>(DA128/12*5*$D128*$G128*$H128*$L128*DB$8)+(DA128/12*4*$E128*$G128*$I128*$L128)+(DA128/12*3*$F128*$G128*$I128*$L128)</f>
        <v>0</v>
      </c>
      <c r="DC128" s="44"/>
      <c r="DD128" s="44">
        <f>(DC128/12*5*$D128*$G128*$H128*$K128*DD$8)+(DC128/12*4*$E128*$G128*$I128*$K128)+(DC128/12*3*$F128*$G128*$I128*$K128)</f>
        <v>0</v>
      </c>
      <c r="DE128" s="44"/>
      <c r="DF128" s="44">
        <f>(DE128/12*5*$D128*$G128*$H128*$K128*DF$8)+(DE128/12*4*$E128*$G128*$I128*$K128)+(DE128/12*3*$F128*$G128*$I128*$K128)</f>
        <v>0</v>
      </c>
      <c r="DG128" s="44"/>
      <c r="DH128" s="44">
        <f>(DG128/12*5*$D128*$G128*$H128*$L128*DH$8)+(DG128/12*4*$E128*$G128*$I128*$L128)+(DG128/12*3*$F128*$G128*$I128*$L128)</f>
        <v>0</v>
      </c>
      <c r="DI128" s="44"/>
      <c r="DJ128" s="44">
        <f>(DI128/12*5*$D128*$G128*$H128*$L128*DJ$8)+(DI128/12*4*$E128*$G128*$I128*$L128)+(DI128/12*3*$F128*$G128*$I128*$L128)</f>
        <v>0</v>
      </c>
      <c r="DK128" s="44"/>
      <c r="DL128" s="44">
        <f>(DK128/12*5*$D128*$G128*$H128*$M128*DL$8)+(DK128/12*4*$E128*$G128*$I128*$M128)+(DK128/12*3*$F128*$G128*$I128*$M128)</f>
        <v>0</v>
      </c>
      <c r="DM128" s="44"/>
      <c r="DN128" s="44">
        <f>(DM128/12*5*$D128*$G128*$H128*$N128*DN$8)+(DM128/12*4*$E128*$G128*$I128*$N128)+(DM128/12*3*$F128*$G128*$I128*$N128)</f>
        <v>0</v>
      </c>
      <c r="DO128" s="44"/>
      <c r="DP128" s="44">
        <f>(DO128/12*5*$D128*$G128*$H128*$L128*DP$8)+(DO128/12*7*$D128*$G128*$I128*$L128*DP$8)</f>
        <v>0</v>
      </c>
      <c r="DQ128" s="44">
        <f t="shared" si="851"/>
        <v>200</v>
      </c>
      <c r="DR128" s="44">
        <f t="shared" si="851"/>
        <v>11264926.816248</v>
      </c>
    </row>
    <row r="129" spans="1:122" ht="30" customHeight="1" x14ac:dyDescent="0.25">
      <c r="A129" s="51"/>
      <c r="B129" s="52">
        <v>103</v>
      </c>
      <c r="C129" s="38" t="s">
        <v>260</v>
      </c>
      <c r="D129" s="39">
        <f t="shared" si="572"/>
        <v>19063</v>
      </c>
      <c r="E129" s="40">
        <v>18530</v>
      </c>
      <c r="F129" s="40">
        <v>18715</v>
      </c>
      <c r="G129" s="53">
        <v>2.42</v>
      </c>
      <c r="H129" s="42">
        <v>1</v>
      </c>
      <c r="I129" s="42">
        <v>1</v>
      </c>
      <c r="J129" s="43"/>
      <c r="K129" s="39">
        <v>1.4</v>
      </c>
      <c r="L129" s="39">
        <v>1.68</v>
      </c>
      <c r="M129" s="39">
        <v>2.23</v>
      </c>
      <c r="N129" s="39">
        <v>2.57</v>
      </c>
      <c r="O129" s="44">
        <v>1</v>
      </c>
      <c r="P129" s="44">
        <f t="shared" ref="P129:P130" si="905">(O129/12*5*$D129*$G129*$H129*$K129*P$8)+(O129/12*4*$E129*$G129*$I129*$K129*P$9)+(O129/12*3*$F129*$G129*$I129*$K129*P$9)</f>
        <v>67635.674516666651</v>
      </c>
      <c r="Q129" s="44">
        <v>12</v>
      </c>
      <c r="R129" s="44">
        <f t="shared" ref="R129:R130" si="906">(Q129/12*5*$D129*$G129*$H129*$K129*R$8)+(Q129/12*4*$E129*$G129*$I129*$K129*R$9)+(Q129/12*3*$F129*$G129*$I129*$K129*R$9)</f>
        <v>811628.09419999993</v>
      </c>
      <c r="S129" s="44">
        <v>0</v>
      </c>
      <c r="T129" s="44">
        <f t="shared" ref="T129:T130" si="907">(S129/12*5*$D129*$G129*$H129*$K129*T$8)+(S129/12*4*$E129*$G129*$I129*$K129*T$9)+(S129/12*3*$F129*$G129*$I129*$K129*T$9)</f>
        <v>0</v>
      </c>
      <c r="U129" s="44"/>
      <c r="V129" s="44">
        <f t="shared" ref="V129:V130" si="908">(U129/12*5*$D129*$G129*$H129*$K129*V$8)+(U129/12*4*$E129*$G129*$I129*$K129*V$9)+(U129/12*3*$F129*$G129*$I129*$K129*V$9)</f>
        <v>0</v>
      </c>
      <c r="W129" s="44">
        <v>0</v>
      </c>
      <c r="X129" s="44">
        <f t="shared" ref="X129:X130" si="909">(W129/12*5*$D129*$G129*$H129*$K129*X$8)+(W129/12*4*$E129*$G129*$I129*$K129*X$9)+(W129/12*3*$F129*$G129*$I129*$K129*X$9)</f>
        <v>0</v>
      </c>
      <c r="Y129" s="44">
        <v>0</v>
      </c>
      <c r="Z129" s="44">
        <f t="shared" ref="Z129:Z130" si="910">(Y129/12*5*$D129*$G129*$H129*$K129*Z$8)+(Y129/12*4*$E129*$G129*$I129*$K129*Z$9)+(Y129/12*3*$F129*$G129*$I129*$K129*Z$9)</f>
        <v>0</v>
      </c>
      <c r="AA129" s="44">
        <v>0</v>
      </c>
      <c r="AB129" s="44">
        <f t="shared" ref="AB129:AB130" si="911">(AA129/12*5*$D129*$G129*$H129*$K129*AB$8)+(AA129/12*4*$E129*$G129*$I129*$K129*AB$9)+(AA129/12*3*$F129*$G129*$I129*$K129*AB$9)</f>
        <v>0</v>
      </c>
      <c r="AC129" s="44">
        <v>0</v>
      </c>
      <c r="AD129" s="44">
        <f t="shared" ref="AD129:AD130" si="912">(AC129/12*5*$D129*$G129*$H129*$K129*AD$8)+(AC129/12*4*$E129*$G129*$I129*$K129*AD$9)+(AC129/12*3*$F129*$G129*$I129*$K129*AD$9)</f>
        <v>0</v>
      </c>
      <c r="AE129" s="44">
        <v>0</v>
      </c>
      <c r="AF129" s="44">
        <f t="shared" ref="AF129:AF130" si="913">(AE129/12*5*$D129*$G129*$H129*$K129*AF$8)+(AE129/12*4*$E129*$G129*$I129*$K129*AF$9)+(AE129/12*3*$F129*$G129*$I129*$K129*AF$9)</f>
        <v>0</v>
      </c>
      <c r="AG129" s="44">
        <v>0</v>
      </c>
      <c r="AH129" s="44">
        <f t="shared" ref="AH129:AH130" si="914">(AG129/12*5*$D129*$G129*$H129*$K129*AH$8)+(AG129/12*4*$E129*$G129*$I129*$K129*AH$9)+(AG129/12*3*$F129*$G129*$I129*$K129*AH$9)</f>
        <v>0</v>
      </c>
      <c r="AI129" s="44">
        <v>0</v>
      </c>
      <c r="AJ129" s="44">
        <f t="shared" ref="AJ129:AJ130" si="915">(AI129/12*5*$D129*$G129*$H129*$K129*AJ$8)+(AI129/12*4*$E129*$G129*$I129*$K129*AJ$9)+(AI129/12*3*$F129*$G129*$I129*$K129*AJ$9)</f>
        <v>0</v>
      </c>
      <c r="AK129" s="44"/>
      <c r="AL129" s="44">
        <f t="shared" ref="AL129:AL130" si="916">(AK129/12*5*$D129*$G129*$H129*$K129*AL$8)+(AK129/12*4*$E129*$G129*$I129*$K129*AL$9)+(AK129/12*3*$F129*$G129*$I129*$K129*AL$9)</f>
        <v>0</v>
      </c>
      <c r="AM129" s="47">
        <v>0</v>
      </c>
      <c r="AN129" s="44">
        <f t="shared" ref="AN129:AN130" si="917">(AM129/12*5*$D129*$G129*$H129*$K129*AN$8)+(AM129/12*4*$E129*$G129*$I129*$K129*AN$9)+(AM129/12*3*$F129*$G129*$I129*$K129*AN$9)</f>
        <v>0</v>
      </c>
      <c r="AO129" s="48">
        <v>0</v>
      </c>
      <c r="AP129" s="44">
        <f t="shared" ref="AP129:AP130" si="918">(AO129/12*5*$D129*$G129*$H129*$L129*AP$8)+(AO129/12*4*$E129*$G129*$I129*$L129*AP$9)+(AO129/12*3*$F129*$G129*$I129*$L129*AP$9)</f>
        <v>0</v>
      </c>
      <c r="AQ129" s="44">
        <v>0</v>
      </c>
      <c r="AR129" s="44">
        <f t="shared" ref="AR129:AR130" si="919">(AQ129/12*5*$D129*$G129*$H129*$L129*AR$8)+(AQ129/12*4*$E129*$G129*$I129*$L129*AR$9)+(AQ129/12*3*$F129*$G129*$I129*$L129*AR$9)</f>
        <v>0</v>
      </c>
      <c r="AS129" s="44">
        <v>3</v>
      </c>
      <c r="AT129" s="44">
        <f t="shared" ref="AT129:AT130" si="920">(AS129/12*5*$D129*$G129*$H129*$L129*AT$8)+(AS129/12*4*$E129*$G129*$I129*$L129*AT$9)+(AS129/12*3*$F129*$G129*$I129*$L129*AT$10)</f>
        <v>234536.80034400002</v>
      </c>
      <c r="AU129" s="44">
        <v>0</v>
      </c>
      <c r="AV129" s="44">
        <f t="shared" ref="AV129:AV130" si="921">(AU129/12*5*$D129*$G129*$H129*$L129*AV$8)+(AU129/12*4*$E129*$G129*$I129*$L129*AV$9)+(AU129/12*3*$F129*$G129*$I129*$L129*AV$9)</f>
        <v>0</v>
      </c>
      <c r="AW129" s="44"/>
      <c r="AX129" s="44">
        <f t="shared" ref="AX129:AX130" si="922">(AW129/12*5*$D129*$G129*$H129*$K129*AX$8)+(AW129/12*4*$E129*$G129*$I129*$K129*AX$9)+(AW129/12*3*$F129*$G129*$I129*$K129*AX$9)</f>
        <v>0</v>
      </c>
      <c r="AY129" s="44"/>
      <c r="AZ129" s="44">
        <f t="shared" ref="AZ129:AZ130" si="923">(AY129/12*5*$D129*$G129*$H129*$K129*AZ$8)+(AY129/12*4*$E129*$G129*$I129*$K129*AZ$9)+(AY129/12*3*$F129*$G129*$I129*$K129*AZ$9)</f>
        <v>0</v>
      </c>
      <c r="BA129" s="44">
        <v>0</v>
      </c>
      <c r="BB129" s="44">
        <f t="shared" ref="BB129:BB130" si="924">(BA129/12*5*$D129*$G129*$H129*$L129*BB$8)+(BA129/12*4*$E129*$G129*$I129*$L129*BB$9)+(BA129/12*3*$F129*$G129*$I129*$L129*BB$9)</f>
        <v>0</v>
      </c>
      <c r="BC129" s="44">
        <v>0</v>
      </c>
      <c r="BD129" s="44">
        <f t="shared" ref="BD129:BD130" si="925">(BC129/12*5*$D129*$G129*$H129*$K129*BD$8)+(BC129/12*4*$E129*$G129*$I129*$K129*BD$9)+(BC129/12*3*$F129*$G129*$I129*$K129*BD$9)</f>
        <v>0</v>
      </c>
      <c r="BE129" s="44">
        <v>0</v>
      </c>
      <c r="BF129" s="44">
        <f t="shared" ref="BF129:BF130" si="926">(BE129/12*5*$D129*$G129*$H129*$K129*BF$8)+(BE129/12*4*$E129*$G129*$I129*$K129*BF$9)+(BE129/12*3*$F129*$G129*$I129*$K129*BF$9)</f>
        <v>0</v>
      </c>
      <c r="BG129" s="44">
        <v>0</v>
      </c>
      <c r="BH129" s="44">
        <f t="shared" ref="BH129:BH130" si="927">(BG129/12*5*$D129*$G129*$H129*$K129*BH$8)+(BG129/12*4*$E129*$G129*$I129*$K129*BH$9)+(BG129/12*3*$F129*$G129*$I129*$K129*BH$9)</f>
        <v>0</v>
      </c>
      <c r="BI129" s="44">
        <v>0</v>
      </c>
      <c r="BJ129" s="44">
        <f t="shared" ref="BJ129:BJ130" si="928">(BI129/12*5*$D129*$G129*$H129*$L129*BJ$8)+(BI129/12*4*$E129*$G129*$I129*$L129*BJ$9)+(BI129/12*3*$F129*$G129*$I129*$L129*BJ$9)</f>
        <v>0</v>
      </c>
      <c r="BK129" s="44">
        <v>0</v>
      </c>
      <c r="BL129" s="44">
        <f t="shared" ref="BL129:BL130" si="929">(BK129/12*5*$D129*$G129*$H129*$K129*BL$8)+(BK129/12*4*$E129*$G129*$I129*$K129*BL$9)+(BK129/12*3*$F129*$G129*$I129*$K129*BL$9)</f>
        <v>0</v>
      </c>
      <c r="BM129" s="44">
        <v>0</v>
      </c>
      <c r="BN129" s="44">
        <f t="shared" ref="BN129:BN130" si="930">(BM129/12*5*$D129*$G129*$H129*$K129*BN$8)+(BM129/12*4*$E129*$G129*$I129*$K129*BN$9)+(BM129/12*3*$F129*$G129*$I129*$K129*BN$9)</f>
        <v>0</v>
      </c>
      <c r="BO129" s="54">
        <v>0</v>
      </c>
      <c r="BP129" s="44">
        <f t="shared" ref="BP129:BP130" si="931">(BO129/12*5*$D129*$G129*$H129*$L129*BP$8)+(BO129/12*4*$E129*$G129*$I129*$L129*BP$9)+(BO129/12*3*$F129*$G129*$I129*$L129*BP$9)</f>
        <v>0</v>
      </c>
      <c r="BQ129" s="44">
        <v>0</v>
      </c>
      <c r="BR129" s="44">
        <f t="shared" ref="BR129:BR130" si="932">(BQ129/12*5*$D129*$G129*$H129*$L129*BR$8)+(BQ129/12*4*$E129*$G129*$I129*$L129*BR$9)+(BQ129/12*3*$F129*$G129*$I129*$L129*BR$9)</f>
        <v>0</v>
      </c>
      <c r="BS129" s="44">
        <v>0</v>
      </c>
      <c r="BT129" s="44">
        <f t="shared" ref="BT129:BT130" si="933">(BS129/12*5*$D129*$G129*$H129*$K129*BT$8)+(BS129/12*4*$E129*$G129*$I129*$K129*BT$9)+(BS129/12*3*$F129*$G129*$I129*$K129*BT$9)</f>
        <v>0</v>
      </c>
      <c r="BU129" s="44">
        <v>0</v>
      </c>
      <c r="BV129" s="44">
        <f t="shared" ref="BV129:BV130" si="934">(BU129/12*5*$D129*$G129*$H129*$K129*BV$8)+(BU129/12*4*$E129*$G129*$I129*$K129*BV$9)+(BU129/12*3*$F129*$G129*$I129*$K129*BV$9)</f>
        <v>0</v>
      </c>
      <c r="BW129" s="44">
        <v>0</v>
      </c>
      <c r="BX129" s="44">
        <f t="shared" ref="BX129:BX130" si="935">(BW129/12*5*$D129*$G129*$H129*$L129*BX$8)+(BW129/12*4*$E129*$G129*$I129*$L129*BX$9)+(BW129/12*3*$F129*$G129*$I129*$L129*BX$9)</f>
        <v>0</v>
      </c>
      <c r="BY129" s="44"/>
      <c r="BZ129" s="44">
        <f t="shared" ref="BZ129:BZ130" si="936">(BY129/12*5*$D129*$G129*$H129*$L129*BZ$8)+(BY129/12*4*$E129*$G129*$I129*$L129*BZ$9)+(BY129/12*3*$F129*$G129*$I129*$L129*BZ$9)</f>
        <v>0</v>
      </c>
      <c r="CA129" s="44">
        <v>0</v>
      </c>
      <c r="CB129" s="44">
        <f t="shared" ref="CB129:CB130" si="937">(CA129/12*5*$D129*$G129*$H129*$K129*CB$8)+(CA129/12*4*$E129*$G129*$I129*$K129*CB$9)+(CA129/12*3*$F129*$G129*$I129*$K129*CB$9)</f>
        <v>0</v>
      </c>
      <c r="CC129" s="44">
        <v>0</v>
      </c>
      <c r="CD129" s="44">
        <f t="shared" ref="CD129:CD130" si="938">(CC129/12*5*$D129*$G129*$H129*$L129*CD$8)+(CC129/12*4*$E129*$G129*$I129*$L129*CD$9)+(CC129/12*3*$F129*$G129*$I129*$L129*CD$9)</f>
        <v>0</v>
      </c>
      <c r="CE129" s="44">
        <v>0</v>
      </c>
      <c r="CF129" s="44">
        <f t="shared" ref="CF129:CF130" si="939">(CE129/12*5*$D129*$G129*$H129*$K129*CF$8)+(CE129/12*4*$E129*$G129*$I129*$K129*CF$9)+(CE129/12*3*$F129*$G129*$I129*$K129*CF$9)</f>
        <v>0</v>
      </c>
      <c r="CG129" s="44"/>
      <c r="CH129" s="44">
        <f t="shared" ref="CH129:CH130" si="940">(CG129/12*5*$D129*$G129*$H129*$K129*CH$8)+(CG129/12*4*$E129*$G129*$I129*$K129*CH$9)+(CG129/12*3*$F129*$G129*$I129*$K129*CH$9)</f>
        <v>0</v>
      </c>
      <c r="CI129" s="44"/>
      <c r="CJ129" s="44">
        <f t="shared" ref="CJ129:CJ130" si="941">(CI129/12*5*$D129*$G129*$H129*$K129*CJ$8)+(CI129/12*4*$E129*$G129*$I129*$K129*CJ$9)+(CI129/12*3*$F129*$G129*$I129*$K129*CJ$9)</f>
        <v>0</v>
      </c>
      <c r="CK129" s="44"/>
      <c r="CL129" s="44">
        <f t="shared" ref="CL129:CL130" si="942">(CK129/12*5*$D129*$G129*$H129*$K129*CL$8)+(CK129/12*4*$E129*$G129*$I129*$K129*CL$9)+(CK129/12*3*$F129*$G129*$I129*$K129*CL$9)</f>
        <v>0</v>
      </c>
      <c r="CM129" s="44"/>
      <c r="CN129" s="44">
        <f t="shared" ref="CN129:CN130" si="943">(CM129/12*5*$D129*$G129*$H129*$L129*CN$8)+(CM129/12*4*$E129*$G129*$I129*$L129*CN$9)+(CM129/12*3*$F129*$G129*$I129*$L129*CN$9)</f>
        <v>0</v>
      </c>
      <c r="CO129" s="44"/>
      <c r="CP129" s="44">
        <f t="shared" ref="CP129:CP130" si="944">(CO129/12*5*$D129*$G129*$H129*$L129*CP$8)+(CO129/12*4*$E129*$G129*$I129*$L129*CP$9)+(CO129/12*3*$F129*$G129*$I129*$L129*CP$9)</f>
        <v>0</v>
      </c>
      <c r="CQ129" s="49"/>
      <c r="CR129" s="44">
        <f t="shared" ref="CR129:CR130" si="945">(CQ129/12*5*$D129*$G129*$H129*$K129*CR$8)+(CQ129/12*4*$E129*$G129*$I129*$K129*CR$9)+(CQ129/12*3*$F129*$G129*$I129*$K129*CR$9)</f>
        <v>0</v>
      </c>
      <c r="CS129" s="44"/>
      <c r="CT129" s="44">
        <f t="shared" ref="CT129:CT130" si="946">(CS129/12*5*$D129*$G129*$H129*$L129*CT$8)+(CS129/12*4*$E129*$G129*$I129*$L129*CT$9)+(CS129/12*3*$F129*$G129*$I129*$L129*CT$9)</f>
        <v>0</v>
      </c>
      <c r="CU129" s="44"/>
      <c r="CV129" s="44">
        <f t="shared" ref="CV129:CV130" si="947">(CU129/12*5*$D129*$G129*$H129*$L129*CV$8)+(CU129/12*4*$E129*$G129*$I129*$L129*CV$9)+(CU129/12*3*$F129*$G129*$I129*$L129*CV$9)</f>
        <v>0</v>
      </c>
      <c r="CW129" s="44"/>
      <c r="CX129" s="44">
        <f t="shared" ref="CX129:CX130" si="948">(CW129/12*5*$D129*$G129*$H129*$L129*CX$8)+(CW129/12*4*$E129*$G129*$I129*$L129*CX$9)+(CW129/12*3*$F129*$G129*$I129*$L129*CX$9)</f>
        <v>0</v>
      </c>
      <c r="CY129" s="44"/>
      <c r="CZ129" s="44">
        <f t="shared" ref="CZ129:CZ130" si="949">(CY129/12*5*$D129*$G129*$H129*$L129*CZ$8)+(CY129/12*4*$E129*$G129*$I129*$L129*CZ$9)+(CY129/12*3*$F129*$G129*$I129*$L129*CZ$9)</f>
        <v>0</v>
      </c>
      <c r="DA129" s="44"/>
      <c r="DB129" s="44">
        <f t="shared" ref="DB129:DB130" si="950">(DA129/12*5*$D129*$G129*$H129*$L129*DB$8)+(DA129/12*4*$E129*$G129*$I129*$L129*DB$9)+(DA129/12*3*$F129*$G129*$I129*$L129*DB$9)</f>
        <v>0</v>
      </c>
      <c r="DC129" s="44"/>
      <c r="DD129" s="44">
        <f t="shared" ref="DD129:DD130" si="951">(DC129/12*5*$D129*$G129*$H129*$K129*DD$8)+(DC129/12*4*$E129*$G129*$I129*$K129*DD$9)+(DC129/12*3*$F129*$G129*$I129*$K129*DD$9)</f>
        <v>0</v>
      </c>
      <c r="DE129" s="44"/>
      <c r="DF129" s="44">
        <f t="shared" ref="DF129:DF130" si="952">(DE129/12*5*$D129*$G129*$H129*$K129*DF$8)+(DE129/12*4*$E129*$G129*$I129*$K129*DF$9)+(DE129/12*3*$F129*$G129*$I129*$K129*DF$9)</f>
        <v>0</v>
      </c>
      <c r="DG129" s="44"/>
      <c r="DH129" s="44">
        <f t="shared" ref="DH129:DH130" si="953">(DG129/12*5*$D129*$G129*$H129*$L129*DH$8)+(DG129/12*4*$E129*$G129*$I129*$L129*DH$9)+(DG129/12*3*$F129*$G129*$I129*$L129*DH$9)</f>
        <v>0</v>
      </c>
      <c r="DI129" s="44"/>
      <c r="DJ129" s="44">
        <f t="shared" ref="DJ129:DJ130" si="954">(DI129/12*5*$D129*$G129*$H129*$L129*DJ$8)+(DI129/12*4*$E129*$G129*$I129*$L129*DJ$9)+(DI129/12*3*$F129*$G129*$I129*$L129*DJ$9)</f>
        <v>0</v>
      </c>
      <c r="DK129" s="44"/>
      <c r="DL129" s="44">
        <f t="shared" ref="DL129:DL130" si="955">(DK129/12*5*$D129*$G129*$H129*$M129*DL$8)+(DK129/12*4*$E129*$G129*$I129*$M129*DL$9)+(DK129/12*3*$F129*$G129*$I129*$M129*DL$9)</f>
        <v>0</v>
      </c>
      <c r="DM129" s="44"/>
      <c r="DN129" s="44">
        <f t="shared" si="795"/>
        <v>0</v>
      </c>
      <c r="DO129" s="44"/>
      <c r="DP129" s="44">
        <f t="shared" si="570"/>
        <v>0</v>
      </c>
      <c r="DQ129" s="44">
        <f t="shared" si="851"/>
        <v>16</v>
      </c>
      <c r="DR129" s="44">
        <f t="shared" si="851"/>
        <v>1113800.5690606667</v>
      </c>
    </row>
    <row r="130" spans="1:122" ht="30" customHeight="1" x14ac:dyDescent="0.25">
      <c r="A130" s="51"/>
      <c r="B130" s="52">
        <v>104</v>
      </c>
      <c r="C130" s="38" t="s">
        <v>261</v>
      </c>
      <c r="D130" s="39">
        <f t="shared" si="572"/>
        <v>19063</v>
      </c>
      <c r="E130" s="40">
        <v>18530</v>
      </c>
      <c r="F130" s="40">
        <v>18715</v>
      </c>
      <c r="G130" s="39">
        <v>1.02</v>
      </c>
      <c r="H130" s="42">
        <v>1</v>
      </c>
      <c r="I130" s="42">
        <v>1</v>
      </c>
      <c r="J130" s="43"/>
      <c r="K130" s="39">
        <v>1.4</v>
      </c>
      <c r="L130" s="39">
        <v>1.68</v>
      </c>
      <c r="M130" s="39">
        <v>2.23</v>
      </c>
      <c r="N130" s="39">
        <v>2.57</v>
      </c>
      <c r="O130" s="44">
        <v>4</v>
      </c>
      <c r="P130" s="44">
        <f t="shared" si="905"/>
        <v>114030.39339999999</v>
      </c>
      <c r="Q130" s="44">
        <v>67</v>
      </c>
      <c r="R130" s="44">
        <f t="shared" si="906"/>
        <v>1910009.0894500001</v>
      </c>
      <c r="S130" s="44">
        <v>0</v>
      </c>
      <c r="T130" s="44">
        <f t="shared" si="907"/>
        <v>0</v>
      </c>
      <c r="U130" s="44"/>
      <c r="V130" s="44">
        <f t="shared" si="908"/>
        <v>0</v>
      </c>
      <c r="W130" s="44">
        <v>0</v>
      </c>
      <c r="X130" s="44">
        <f t="shared" si="909"/>
        <v>0</v>
      </c>
      <c r="Y130" s="44">
        <v>0</v>
      </c>
      <c r="Z130" s="44">
        <f t="shared" si="910"/>
        <v>0</v>
      </c>
      <c r="AA130" s="44">
        <v>0</v>
      </c>
      <c r="AB130" s="44">
        <f t="shared" si="911"/>
        <v>0</v>
      </c>
      <c r="AC130" s="44">
        <v>0</v>
      </c>
      <c r="AD130" s="44">
        <f t="shared" si="912"/>
        <v>0</v>
      </c>
      <c r="AE130" s="44">
        <v>0</v>
      </c>
      <c r="AF130" s="44">
        <f t="shared" si="913"/>
        <v>0</v>
      </c>
      <c r="AG130" s="44">
        <v>0</v>
      </c>
      <c r="AH130" s="44">
        <f t="shared" si="914"/>
        <v>0</v>
      </c>
      <c r="AI130" s="44">
        <v>1</v>
      </c>
      <c r="AJ130" s="44">
        <f t="shared" si="915"/>
        <v>24273.042849999998</v>
      </c>
      <c r="AK130" s="44"/>
      <c r="AL130" s="44">
        <f t="shared" si="916"/>
        <v>0</v>
      </c>
      <c r="AM130" s="47">
        <v>0</v>
      </c>
      <c r="AN130" s="44">
        <f t="shared" si="917"/>
        <v>0</v>
      </c>
      <c r="AO130" s="48">
        <v>4</v>
      </c>
      <c r="AP130" s="44">
        <f t="shared" si="918"/>
        <v>131805.80515199999</v>
      </c>
      <c r="AQ130" s="44"/>
      <c r="AR130" s="44">
        <f t="shared" si="919"/>
        <v>0</v>
      </c>
      <c r="AS130" s="44">
        <v>19</v>
      </c>
      <c r="AT130" s="44">
        <f t="shared" si="920"/>
        <v>626077.57447200001</v>
      </c>
      <c r="AU130" s="44">
        <v>0</v>
      </c>
      <c r="AV130" s="44">
        <f t="shared" si="921"/>
        <v>0</v>
      </c>
      <c r="AW130" s="44"/>
      <c r="AX130" s="44">
        <f t="shared" si="922"/>
        <v>0</v>
      </c>
      <c r="AY130" s="44"/>
      <c r="AZ130" s="44">
        <f t="shared" si="923"/>
        <v>0</v>
      </c>
      <c r="BA130" s="44">
        <v>0</v>
      </c>
      <c r="BB130" s="44">
        <f t="shared" si="924"/>
        <v>0</v>
      </c>
      <c r="BC130" s="44">
        <v>0</v>
      </c>
      <c r="BD130" s="44">
        <f t="shared" si="925"/>
        <v>0</v>
      </c>
      <c r="BE130" s="44">
        <v>0</v>
      </c>
      <c r="BF130" s="44">
        <f t="shared" si="926"/>
        <v>0</v>
      </c>
      <c r="BG130" s="44">
        <v>0</v>
      </c>
      <c r="BH130" s="44">
        <f t="shared" si="927"/>
        <v>0</v>
      </c>
      <c r="BI130" s="44">
        <v>0</v>
      </c>
      <c r="BJ130" s="44">
        <f t="shared" si="928"/>
        <v>0</v>
      </c>
      <c r="BK130" s="44">
        <v>0</v>
      </c>
      <c r="BL130" s="44">
        <f t="shared" si="929"/>
        <v>0</v>
      </c>
      <c r="BM130" s="44">
        <v>0</v>
      </c>
      <c r="BN130" s="44">
        <f t="shared" si="930"/>
        <v>0</v>
      </c>
      <c r="BO130" s="54">
        <v>0</v>
      </c>
      <c r="BP130" s="44">
        <f t="shared" si="931"/>
        <v>0</v>
      </c>
      <c r="BQ130" s="44">
        <v>0</v>
      </c>
      <c r="BR130" s="44">
        <f t="shared" si="932"/>
        <v>0</v>
      </c>
      <c r="BS130" s="44">
        <v>0</v>
      </c>
      <c r="BT130" s="44">
        <f t="shared" si="933"/>
        <v>0</v>
      </c>
      <c r="BU130" s="44">
        <v>0</v>
      </c>
      <c r="BV130" s="44">
        <f t="shared" si="934"/>
        <v>0</v>
      </c>
      <c r="BW130" s="44">
        <v>0</v>
      </c>
      <c r="BX130" s="44">
        <f t="shared" si="935"/>
        <v>0</v>
      </c>
      <c r="BY130" s="44"/>
      <c r="BZ130" s="44">
        <f t="shared" si="936"/>
        <v>0</v>
      </c>
      <c r="CA130" s="44">
        <v>0</v>
      </c>
      <c r="CB130" s="44">
        <f t="shared" si="937"/>
        <v>0</v>
      </c>
      <c r="CC130" s="44">
        <v>3</v>
      </c>
      <c r="CD130" s="44">
        <f t="shared" si="938"/>
        <v>87941.009519999992</v>
      </c>
      <c r="CE130" s="44">
        <v>0</v>
      </c>
      <c r="CF130" s="44">
        <f t="shared" si="939"/>
        <v>0</v>
      </c>
      <c r="CG130" s="44"/>
      <c r="CH130" s="44">
        <f t="shared" si="940"/>
        <v>0</v>
      </c>
      <c r="CI130" s="44"/>
      <c r="CJ130" s="44">
        <f t="shared" si="941"/>
        <v>0</v>
      </c>
      <c r="CK130" s="44"/>
      <c r="CL130" s="44">
        <f t="shared" si="942"/>
        <v>0</v>
      </c>
      <c r="CM130" s="44">
        <v>3</v>
      </c>
      <c r="CN130" s="44">
        <f t="shared" si="943"/>
        <v>97996.861998000008</v>
      </c>
      <c r="CO130" s="44"/>
      <c r="CP130" s="44">
        <f t="shared" si="944"/>
        <v>0</v>
      </c>
      <c r="CQ130" s="49"/>
      <c r="CR130" s="44">
        <f t="shared" si="945"/>
        <v>0</v>
      </c>
      <c r="CS130" s="44"/>
      <c r="CT130" s="44">
        <f t="shared" si="946"/>
        <v>0</v>
      </c>
      <c r="CU130" s="44"/>
      <c r="CV130" s="44">
        <f t="shared" si="947"/>
        <v>0</v>
      </c>
      <c r="CW130" s="44"/>
      <c r="CX130" s="44">
        <f t="shared" si="948"/>
        <v>0</v>
      </c>
      <c r="CY130" s="44"/>
      <c r="CZ130" s="44">
        <f t="shared" si="949"/>
        <v>0</v>
      </c>
      <c r="DA130" s="44">
        <v>3</v>
      </c>
      <c r="DB130" s="44">
        <f t="shared" si="950"/>
        <v>110314.86568199999</v>
      </c>
      <c r="DC130" s="44"/>
      <c r="DD130" s="44">
        <f t="shared" si="951"/>
        <v>0</v>
      </c>
      <c r="DE130" s="44"/>
      <c r="DF130" s="44">
        <f t="shared" si="952"/>
        <v>0</v>
      </c>
      <c r="DG130" s="44"/>
      <c r="DH130" s="44">
        <f t="shared" si="953"/>
        <v>0</v>
      </c>
      <c r="DI130" s="44"/>
      <c r="DJ130" s="44">
        <f t="shared" si="954"/>
        <v>0</v>
      </c>
      <c r="DK130" s="44"/>
      <c r="DL130" s="44">
        <f t="shared" si="955"/>
        <v>0</v>
      </c>
      <c r="DM130" s="44"/>
      <c r="DN130" s="44">
        <f t="shared" si="795"/>
        <v>0</v>
      </c>
      <c r="DO130" s="44"/>
      <c r="DP130" s="44">
        <f t="shared" si="570"/>
        <v>0</v>
      </c>
      <c r="DQ130" s="44">
        <f t="shared" si="851"/>
        <v>104</v>
      </c>
      <c r="DR130" s="44">
        <f t="shared" si="851"/>
        <v>3102448.6425239998</v>
      </c>
    </row>
    <row r="131" spans="1:122" ht="15.75" customHeight="1" x14ac:dyDescent="0.25">
      <c r="A131" s="100">
        <v>17</v>
      </c>
      <c r="B131" s="108"/>
      <c r="C131" s="102" t="s">
        <v>262</v>
      </c>
      <c r="D131" s="109">
        <f t="shared" si="572"/>
        <v>19063</v>
      </c>
      <c r="E131" s="110">
        <v>18530</v>
      </c>
      <c r="F131" s="110">
        <v>18715</v>
      </c>
      <c r="G131" s="115">
        <v>2.96</v>
      </c>
      <c r="H131" s="111"/>
      <c r="I131" s="111"/>
      <c r="J131" s="112"/>
      <c r="K131" s="109">
        <v>1.4</v>
      </c>
      <c r="L131" s="109">
        <v>1.68</v>
      </c>
      <c r="M131" s="109">
        <v>2.23</v>
      </c>
      <c r="N131" s="109">
        <v>2.57</v>
      </c>
      <c r="O131" s="108">
        <f t="shared" ref="O131:BZ131" si="956">SUM(O132:O138)</f>
        <v>0</v>
      </c>
      <c r="P131" s="108">
        <f t="shared" si="956"/>
        <v>0</v>
      </c>
      <c r="Q131" s="108">
        <f t="shared" si="956"/>
        <v>0</v>
      </c>
      <c r="R131" s="108">
        <f t="shared" si="956"/>
        <v>0</v>
      </c>
      <c r="S131" s="108">
        <v>0</v>
      </c>
      <c r="T131" s="108">
        <f t="shared" ref="T131:AF131" si="957">SUM(T132:T138)</f>
        <v>0</v>
      </c>
      <c r="U131" s="108">
        <f t="shared" si="957"/>
        <v>0</v>
      </c>
      <c r="V131" s="108">
        <f t="shared" si="957"/>
        <v>0</v>
      </c>
      <c r="W131" s="108">
        <f t="shared" si="957"/>
        <v>0</v>
      </c>
      <c r="X131" s="108">
        <f t="shared" si="957"/>
        <v>0</v>
      </c>
      <c r="Y131" s="108">
        <f t="shared" si="957"/>
        <v>0</v>
      </c>
      <c r="Z131" s="108">
        <f t="shared" si="957"/>
        <v>0</v>
      </c>
      <c r="AA131" s="108">
        <f t="shared" si="957"/>
        <v>0</v>
      </c>
      <c r="AB131" s="108">
        <f t="shared" si="957"/>
        <v>0</v>
      </c>
      <c r="AC131" s="108">
        <f t="shared" si="957"/>
        <v>0</v>
      </c>
      <c r="AD131" s="108">
        <f t="shared" si="957"/>
        <v>0</v>
      </c>
      <c r="AE131" s="108">
        <f t="shared" si="957"/>
        <v>1405</v>
      </c>
      <c r="AF131" s="108">
        <f t="shared" si="957"/>
        <v>181612690.95666668</v>
      </c>
      <c r="AG131" s="108">
        <f t="shared" si="956"/>
        <v>6</v>
      </c>
      <c r="AH131" s="108">
        <f t="shared" si="956"/>
        <v>429290.89280000003</v>
      </c>
      <c r="AI131" s="108">
        <f t="shared" si="956"/>
        <v>0</v>
      </c>
      <c r="AJ131" s="108">
        <f t="shared" si="956"/>
        <v>0</v>
      </c>
      <c r="AK131" s="108">
        <f t="shared" si="956"/>
        <v>0</v>
      </c>
      <c r="AL131" s="108">
        <f t="shared" si="956"/>
        <v>0</v>
      </c>
      <c r="AM131" s="108">
        <f t="shared" si="956"/>
        <v>0</v>
      </c>
      <c r="AN131" s="108">
        <f t="shared" si="956"/>
        <v>0</v>
      </c>
      <c r="AO131" s="108">
        <f t="shared" si="956"/>
        <v>39</v>
      </c>
      <c r="AP131" s="108">
        <f t="shared" si="956"/>
        <v>2459405.8691719999</v>
      </c>
      <c r="AQ131" s="108">
        <f t="shared" si="956"/>
        <v>0</v>
      </c>
      <c r="AR131" s="108">
        <f t="shared" si="956"/>
        <v>0</v>
      </c>
      <c r="AS131" s="108">
        <f t="shared" si="956"/>
        <v>137</v>
      </c>
      <c r="AT131" s="108">
        <f t="shared" si="956"/>
        <v>29906704.883644398</v>
      </c>
      <c r="AU131" s="108">
        <f t="shared" si="956"/>
        <v>0</v>
      </c>
      <c r="AV131" s="108">
        <f t="shared" si="956"/>
        <v>0</v>
      </c>
      <c r="AW131" s="108">
        <f t="shared" si="956"/>
        <v>0</v>
      </c>
      <c r="AX131" s="108">
        <f t="shared" si="956"/>
        <v>0</v>
      </c>
      <c r="AY131" s="108">
        <f t="shared" si="956"/>
        <v>0</v>
      </c>
      <c r="AZ131" s="108">
        <f t="shared" si="956"/>
        <v>0</v>
      </c>
      <c r="BA131" s="108">
        <f t="shared" si="956"/>
        <v>0</v>
      </c>
      <c r="BB131" s="108">
        <f t="shared" si="956"/>
        <v>0</v>
      </c>
      <c r="BC131" s="108">
        <f t="shared" si="956"/>
        <v>0</v>
      </c>
      <c r="BD131" s="108">
        <f t="shared" si="956"/>
        <v>0</v>
      </c>
      <c r="BE131" s="108">
        <f t="shared" si="956"/>
        <v>0</v>
      </c>
      <c r="BF131" s="108">
        <f t="shared" si="956"/>
        <v>0</v>
      </c>
      <c r="BG131" s="108">
        <v>0</v>
      </c>
      <c r="BH131" s="108">
        <f t="shared" ref="BH131:BI131" si="958">SUM(BH132:BH138)</f>
        <v>0</v>
      </c>
      <c r="BI131" s="108">
        <f t="shared" si="958"/>
        <v>0</v>
      </c>
      <c r="BJ131" s="108">
        <f t="shared" si="956"/>
        <v>0</v>
      </c>
      <c r="BK131" s="108">
        <f t="shared" si="956"/>
        <v>0</v>
      </c>
      <c r="BL131" s="108">
        <f t="shared" si="956"/>
        <v>0</v>
      </c>
      <c r="BM131" s="108">
        <f t="shared" si="956"/>
        <v>0</v>
      </c>
      <c r="BN131" s="108">
        <f t="shared" si="956"/>
        <v>0</v>
      </c>
      <c r="BO131" s="108">
        <f t="shared" si="956"/>
        <v>0</v>
      </c>
      <c r="BP131" s="108">
        <f t="shared" si="956"/>
        <v>0</v>
      </c>
      <c r="BQ131" s="108">
        <f t="shared" si="956"/>
        <v>670</v>
      </c>
      <c r="BR131" s="108">
        <f t="shared" si="956"/>
        <v>58780476.60298799</v>
      </c>
      <c r="BS131" s="108">
        <f t="shared" si="956"/>
        <v>115</v>
      </c>
      <c r="BT131" s="108">
        <f t="shared" si="956"/>
        <v>4714615.2325999988</v>
      </c>
      <c r="BU131" s="108">
        <f t="shared" si="956"/>
        <v>0</v>
      </c>
      <c r="BV131" s="108">
        <f t="shared" si="956"/>
        <v>0</v>
      </c>
      <c r="BW131" s="108">
        <f t="shared" si="956"/>
        <v>0</v>
      </c>
      <c r="BX131" s="108">
        <f t="shared" si="956"/>
        <v>0</v>
      </c>
      <c r="BY131" s="108">
        <f t="shared" si="956"/>
        <v>0</v>
      </c>
      <c r="BZ131" s="108">
        <f t="shared" si="956"/>
        <v>0</v>
      </c>
      <c r="CA131" s="108">
        <f t="shared" ref="CA131:DR131" si="959">SUM(CA132:CA138)</f>
        <v>0</v>
      </c>
      <c r="CB131" s="108">
        <f t="shared" si="959"/>
        <v>0</v>
      </c>
      <c r="CC131" s="108">
        <f t="shared" si="959"/>
        <v>0</v>
      </c>
      <c r="CD131" s="108">
        <f t="shared" si="959"/>
        <v>0</v>
      </c>
      <c r="CE131" s="108">
        <f t="shared" si="959"/>
        <v>0</v>
      </c>
      <c r="CF131" s="108">
        <f t="shared" si="959"/>
        <v>0</v>
      </c>
      <c r="CG131" s="108">
        <f t="shared" si="959"/>
        <v>0</v>
      </c>
      <c r="CH131" s="108">
        <f t="shared" si="959"/>
        <v>0</v>
      </c>
      <c r="CI131" s="108">
        <f t="shared" si="959"/>
        <v>0</v>
      </c>
      <c r="CJ131" s="108">
        <f t="shared" si="959"/>
        <v>0</v>
      </c>
      <c r="CK131" s="108">
        <f t="shared" si="959"/>
        <v>2</v>
      </c>
      <c r="CL131" s="108">
        <f t="shared" si="959"/>
        <v>117313.63093333332</v>
      </c>
      <c r="CM131" s="108">
        <f t="shared" si="959"/>
        <v>2</v>
      </c>
      <c r="CN131" s="108">
        <f t="shared" si="959"/>
        <v>122976.45427199999</v>
      </c>
      <c r="CO131" s="108">
        <f t="shared" si="959"/>
        <v>3</v>
      </c>
      <c r="CP131" s="108">
        <f t="shared" si="959"/>
        <v>192550.65011699995</v>
      </c>
      <c r="CQ131" s="113">
        <f t="shared" si="959"/>
        <v>0</v>
      </c>
      <c r="CR131" s="108">
        <f t="shared" si="959"/>
        <v>0</v>
      </c>
      <c r="CS131" s="108">
        <f t="shared" si="959"/>
        <v>19</v>
      </c>
      <c r="CT131" s="108">
        <f t="shared" si="959"/>
        <v>1291965.5578367996</v>
      </c>
      <c r="CU131" s="108">
        <f t="shared" si="959"/>
        <v>0</v>
      </c>
      <c r="CV131" s="108">
        <f t="shared" si="959"/>
        <v>0</v>
      </c>
      <c r="CW131" s="108">
        <f t="shared" si="959"/>
        <v>32</v>
      </c>
      <c r="CX131" s="108">
        <f t="shared" si="959"/>
        <v>1737278.8814429999</v>
      </c>
      <c r="CY131" s="108">
        <f t="shared" si="959"/>
        <v>2</v>
      </c>
      <c r="CZ131" s="108">
        <f t="shared" si="959"/>
        <v>161207.82361599998</v>
      </c>
      <c r="DA131" s="108">
        <f t="shared" si="959"/>
        <v>5</v>
      </c>
      <c r="DB131" s="108">
        <f t="shared" si="959"/>
        <v>439889.53955939994</v>
      </c>
      <c r="DC131" s="108">
        <f t="shared" si="959"/>
        <v>19</v>
      </c>
      <c r="DD131" s="108">
        <f t="shared" si="959"/>
        <v>835962.2592999998</v>
      </c>
      <c r="DE131" s="108">
        <f t="shared" si="959"/>
        <v>13</v>
      </c>
      <c r="DF131" s="108">
        <f t="shared" si="959"/>
        <v>553391.45209833328</v>
      </c>
      <c r="DG131" s="108">
        <f t="shared" si="959"/>
        <v>0</v>
      </c>
      <c r="DH131" s="108">
        <f t="shared" si="959"/>
        <v>0</v>
      </c>
      <c r="DI131" s="108">
        <f t="shared" si="959"/>
        <v>0</v>
      </c>
      <c r="DJ131" s="108">
        <f t="shared" si="959"/>
        <v>0</v>
      </c>
      <c r="DK131" s="108">
        <f t="shared" si="959"/>
        <v>1</v>
      </c>
      <c r="DL131" s="108">
        <f t="shared" si="959"/>
        <v>101685.59159999999</v>
      </c>
      <c r="DM131" s="108">
        <f t="shared" si="959"/>
        <v>0</v>
      </c>
      <c r="DN131" s="108">
        <f t="shared" si="959"/>
        <v>0</v>
      </c>
      <c r="DO131" s="108">
        <f t="shared" si="959"/>
        <v>0</v>
      </c>
      <c r="DP131" s="108">
        <f t="shared" si="959"/>
        <v>0</v>
      </c>
      <c r="DQ131" s="108">
        <f t="shared" si="959"/>
        <v>2470</v>
      </c>
      <c r="DR131" s="108">
        <f t="shared" si="959"/>
        <v>283457406.27864689</v>
      </c>
    </row>
    <row r="132" spans="1:122" ht="35.25" customHeight="1" x14ac:dyDescent="0.25">
      <c r="A132" s="51"/>
      <c r="B132" s="52">
        <v>105</v>
      </c>
      <c r="C132" s="38" t="s">
        <v>263</v>
      </c>
      <c r="D132" s="39">
        <f t="shared" si="572"/>
        <v>19063</v>
      </c>
      <c r="E132" s="40">
        <v>18530</v>
      </c>
      <c r="F132" s="40">
        <v>18715</v>
      </c>
      <c r="G132" s="53">
        <v>4.21</v>
      </c>
      <c r="H132" s="42">
        <v>1.2</v>
      </c>
      <c r="I132" s="42">
        <v>1.2</v>
      </c>
      <c r="J132" s="43"/>
      <c r="K132" s="39">
        <v>1.4</v>
      </c>
      <c r="L132" s="39">
        <v>1.68</v>
      </c>
      <c r="M132" s="39">
        <v>2.23</v>
      </c>
      <c r="N132" s="39">
        <v>2.57</v>
      </c>
      <c r="O132" s="44">
        <v>0</v>
      </c>
      <c r="P132" s="44">
        <f t="shared" ref="P132:P138" si="960">(O132/12*5*$D132*$G132*$H132*$K132*P$8)+(O132/12*4*$E132*$G132*$I132*$K132*P$9)+(O132/12*3*$F132*$G132*$I132*$K132*P$9)</f>
        <v>0</v>
      </c>
      <c r="Q132" s="44">
        <v>0</v>
      </c>
      <c r="R132" s="44">
        <f t="shared" ref="R132:R138" si="961">(Q132/12*5*$D132*$G132*$H132*$K132*R$8)+(Q132/12*4*$E132*$G132*$I132*$K132*R$9)+(Q132/12*3*$F132*$G132*$I132*$K132*R$9)</f>
        <v>0</v>
      </c>
      <c r="S132" s="44">
        <v>0</v>
      </c>
      <c r="T132" s="44">
        <f t="shared" ref="T132:T138" si="962">(S132/12*5*$D132*$G132*$H132*$K132*T$8)+(S132/12*4*$E132*$G132*$I132*$K132*T$9)+(S132/12*3*$F132*$G132*$I132*$K132*T$9)</f>
        <v>0</v>
      </c>
      <c r="U132" s="44"/>
      <c r="V132" s="44">
        <f t="shared" ref="V132:V138" si="963">(U132/12*5*$D132*$G132*$H132*$K132*V$8)+(U132/12*4*$E132*$G132*$I132*$K132*V$9)+(U132/12*3*$F132*$G132*$I132*$K132*V$9)</f>
        <v>0</v>
      </c>
      <c r="W132" s="44">
        <v>0</v>
      </c>
      <c r="X132" s="44">
        <f t="shared" ref="X132:X138" si="964">(W132/12*5*$D132*$G132*$H132*$K132*X$8)+(W132/12*4*$E132*$G132*$I132*$K132*X$9)+(W132/12*3*$F132*$G132*$I132*$K132*X$9)</f>
        <v>0</v>
      </c>
      <c r="Y132" s="44">
        <v>0</v>
      </c>
      <c r="Z132" s="44">
        <f t="shared" ref="Z132:Z138" si="965">(Y132/12*5*$D132*$G132*$H132*$K132*Z$8)+(Y132/12*4*$E132*$G132*$I132*$K132*Z$9)+(Y132/12*3*$F132*$G132*$I132*$K132*Z$9)</f>
        <v>0</v>
      </c>
      <c r="AA132" s="44">
        <v>0</v>
      </c>
      <c r="AB132" s="44">
        <f t="shared" ref="AB132:AB138" si="966">(AA132/12*5*$D132*$G132*$H132*$K132*AB$8)+(AA132/12*4*$E132*$G132*$I132*$K132*AB$9)+(AA132/12*3*$F132*$G132*$I132*$K132*AB$9)</f>
        <v>0</v>
      </c>
      <c r="AC132" s="44">
        <v>0</v>
      </c>
      <c r="AD132" s="44">
        <f t="shared" ref="AD132:AD138" si="967">(AC132/12*5*$D132*$G132*$H132*$K132*AD$8)+(AC132/12*4*$E132*$G132*$I132*$K132*AD$9)+(AC132/12*3*$F132*$G132*$I132*$K132*AD$9)</f>
        <v>0</v>
      </c>
      <c r="AE132" s="44">
        <v>396</v>
      </c>
      <c r="AF132" s="44">
        <f t="shared" ref="AF132:AF138" si="968">(AE132/12*5*$D132*$G132*$H132*$K132*AF$8)+(AE132/12*4*$E132*$G132*$I132*$K132*AF$9)+(AE132/12*3*$F132*$G132*$I132*$K132*AF$9)</f>
        <v>65813641.739999987</v>
      </c>
      <c r="AG132" s="44">
        <v>0</v>
      </c>
      <c r="AH132" s="44">
        <f t="shared" ref="AH132:AH138" si="969">(AG132/12*5*$D132*$G132*$H132*$K132*AH$8)+(AG132/12*4*$E132*$G132*$I132*$K132*AH$9)+(AG132/12*3*$F132*$G132*$I132*$K132*AH$9)</f>
        <v>0</v>
      </c>
      <c r="AI132" s="44">
        <v>0</v>
      </c>
      <c r="AJ132" s="44">
        <f t="shared" ref="AJ132:AJ138" si="970">(AI132/12*5*$D132*$G132*$H132*$K132*AJ$8)+(AI132/12*4*$E132*$G132*$I132*$K132*AJ$9)+(AI132/12*3*$F132*$G132*$I132*$K132*AJ$9)</f>
        <v>0</v>
      </c>
      <c r="AK132" s="44"/>
      <c r="AL132" s="44">
        <f t="shared" ref="AL132:AL138" si="971">(AK132/12*5*$D132*$G132*$H132*$K132*AL$8)+(AK132/12*4*$E132*$G132*$I132*$K132*AL$9)+(AK132/12*3*$F132*$G132*$I132*$K132*AL$9)</f>
        <v>0</v>
      </c>
      <c r="AM132" s="47">
        <v>0</v>
      </c>
      <c r="AN132" s="44">
        <f t="shared" ref="AN132:AN138" si="972">(AM132/12*5*$D132*$G132*$H132*$K132*AN$8)+(AM132/12*4*$E132*$G132*$I132*$K132*AN$9)+(AM132/12*3*$F132*$G132*$I132*$K132*AN$9)</f>
        <v>0</v>
      </c>
      <c r="AO132" s="48">
        <v>0</v>
      </c>
      <c r="AP132" s="44">
        <f t="shared" ref="AP132:AP138" si="973">(AO132/12*5*$D132*$G132*$H132*$L132*AP$8)+(AO132/12*4*$E132*$G132*$I132*$L132*AP$9)+(AO132/12*3*$F132*$G132*$I132*$L132*AP$9)</f>
        <v>0</v>
      </c>
      <c r="AQ132" s="44">
        <v>0</v>
      </c>
      <c r="AR132" s="44">
        <f t="shared" ref="AR132:AR138" si="974">(AQ132/12*5*$D132*$G132*$H132*$L132*AR$8)+(AQ132/12*4*$E132*$G132*$I132*$L132*AR$9)+(AQ132/12*3*$F132*$G132*$I132*$L132*AR$9)</f>
        <v>0</v>
      </c>
      <c r="AS132" s="44">
        <v>47</v>
      </c>
      <c r="AT132" s="44">
        <f t="shared" ref="AT132:AT138" si="975">(AS132/12*5*$D132*$G132*$H132*$L132*AT$8)+(AS132/12*4*$E132*$G132*$I132*$L132*AT$9)+(AS132/12*3*$F132*$G132*$I132*$L132*AT$10)</f>
        <v>7670710.1957135992</v>
      </c>
      <c r="AU132" s="44">
        <v>0</v>
      </c>
      <c r="AV132" s="44">
        <f t="shared" ref="AV132:AV138" si="976">(AU132/12*5*$D132*$G132*$H132*$L132*AV$8)+(AU132/12*4*$E132*$G132*$I132*$L132*AV$9)+(AU132/12*3*$F132*$G132*$I132*$L132*AV$9)</f>
        <v>0</v>
      </c>
      <c r="AW132" s="44"/>
      <c r="AX132" s="44">
        <f t="shared" ref="AX132:AX138" si="977">(AW132/12*5*$D132*$G132*$H132*$K132*AX$8)+(AW132/12*4*$E132*$G132*$I132*$K132*AX$9)+(AW132/12*3*$F132*$G132*$I132*$K132*AX$9)</f>
        <v>0</v>
      </c>
      <c r="AY132" s="44"/>
      <c r="AZ132" s="44">
        <f t="shared" ref="AZ132:AZ138" si="978">(AY132/12*5*$D132*$G132*$H132*$K132*AZ$8)+(AY132/12*4*$E132*$G132*$I132*$K132*AZ$9)+(AY132/12*3*$F132*$G132*$I132*$K132*AZ$9)</f>
        <v>0</v>
      </c>
      <c r="BA132" s="44">
        <v>0</v>
      </c>
      <c r="BB132" s="44">
        <f t="shared" ref="BB132:BB138" si="979">(BA132/12*5*$D132*$G132*$H132*$L132*BB$8)+(BA132/12*4*$E132*$G132*$I132*$L132*BB$9)+(BA132/12*3*$F132*$G132*$I132*$L132*BB$9)</f>
        <v>0</v>
      </c>
      <c r="BC132" s="44">
        <v>0</v>
      </c>
      <c r="BD132" s="44">
        <f t="shared" ref="BD132:BD138" si="980">(BC132/12*5*$D132*$G132*$H132*$K132*BD$8)+(BC132/12*4*$E132*$G132*$I132*$K132*BD$9)+(BC132/12*3*$F132*$G132*$I132*$K132*BD$9)</f>
        <v>0</v>
      </c>
      <c r="BE132" s="44">
        <v>0</v>
      </c>
      <c r="BF132" s="44">
        <f t="shared" ref="BF132:BF138" si="981">(BE132/12*5*$D132*$G132*$H132*$K132*BF$8)+(BE132/12*4*$E132*$G132*$I132*$K132*BF$9)+(BE132/12*3*$F132*$G132*$I132*$K132*BF$9)</f>
        <v>0</v>
      </c>
      <c r="BG132" s="44">
        <v>0</v>
      </c>
      <c r="BH132" s="44">
        <f t="shared" ref="BH132:BH138" si="982">(BG132/12*5*$D132*$G132*$H132*$K132*BH$8)+(BG132/12*4*$E132*$G132*$I132*$K132*BH$9)+(BG132/12*3*$F132*$G132*$I132*$K132*BH$9)</f>
        <v>0</v>
      </c>
      <c r="BI132" s="44">
        <v>0</v>
      </c>
      <c r="BJ132" s="44">
        <f t="shared" ref="BJ132:BJ138" si="983">(BI132/12*5*$D132*$G132*$H132*$L132*BJ$8)+(BI132/12*4*$E132*$G132*$I132*$L132*BJ$9)+(BI132/12*3*$F132*$G132*$I132*$L132*BJ$9)</f>
        <v>0</v>
      </c>
      <c r="BK132" s="44">
        <v>0</v>
      </c>
      <c r="BL132" s="44">
        <f t="shared" ref="BL132:BL138" si="984">(BK132/12*5*$D132*$G132*$H132*$K132*BL$8)+(BK132/12*4*$E132*$G132*$I132*$K132*BL$9)+(BK132/12*3*$F132*$G132*$I132*$K132*BL$9)</f>
        <v>0</v>
      </c>
      <c r="BM132" s="44">
        <v>0</v>
      </c>
      <c r="BN132" s="44">
        <f t="shared" ref="BN132:BN138" si="985">(BM132/12*5*$D132*$G132*$H132*$K132*BN$8)+(BM132/12*4*$E132*$G132*$I132*$K132*BN$9)+(BM132/12*3*$F132*$G132*$I132*$K132*BN$9)</f>
        <v>0</v>
      </c>
      <c r="BO132" s="54">
        <v>0</v>
      </c>
      <c r="BP132" s="44">
        <f t="shared" ref="BP132:BP138" si="986">(BO132/12*5*$D132*$G132*$H132*$L132*BP$8)+(BO132/12*4*$E132*$G132*$I132*$L132*BP$9)+(BO132/12*3*$F132*$G132*$I132*$L132*BP$9)</f>
        <v>0</v>
      </c>
      <c r="BQ132" s="44">
        <v>113</v>
      </c>
      <c r="BR132" s="44">
        <f t="shared" ref="BR132:BR138" si="987">(BQ132/12*5*$D132*$G132*$H132*$L132*BR$8)+(BQ132/12*4*$E132*$G132*$I132*$L132*BR$9)+(BQ132/12*3*$F132*$G132*$I132*$L132*BR$9)</f>
        <v>20372712.518255994</v>
      </c>
      <c r="BS132" s="44">
        <v>0</v>
      </c>
      <c r="BT132" s="44">
        <f t="shared" ref="BT132:BT138" si="988">(BS132/12*5*$D132*$G132*$H132*$K132*BT$8)+(BS132/12*4*$E132*$G132*$I132*$K132*BT$9)+(BS132/12*3*$F132*$G132*$I132*$K132*BT$9)</f>
        <v>0</v>
      </c>
      <c r="BU132" s="44">
        <v>0</v>
      </c>
      <c r="BV132" s="44">
        <f t="shared" ref="BV132:BV138" si="989">(BU132/12*5*$D132*$G132*$H132*$K132*BV$8)+(BU132/12*4*$E132*$G132*$I132*$K132*BV$9)+(BU132/12*3*$F132*$G132*$I132*$K132*BV$9)</f>
        <v>0</v>
      </c>
      <c r="BW132" s="44">
        <v>0</v>
      </c>
      <c r="BX132" s="44">
        <f t="shared" ref="BX132:BX138" si="990">(BW132/12*5*$D132*$G132*$H132*$L132*BX$8)+(BW132/12*4*$E132*$G132*$I132*$L132*BX$9)+(BW132/12*3*$F132*$G132*$I132*$L132*BX$9)</f>
        <v>0</v>
      </c>
      <c r="BY132" s="44"/>
      <c r="BZ132" s="44">
        <f t="shared" ref="BZ132:BZ138" si="991">(BY132/12*5*$D132*$G132*$H132*$L132*BZ$8)+(BY132/12*4*$E132*$G132*$I132*$L132*BZ$9)+(BY132/12*3*$F132*$G132*$I132*$L132*BZ$9)</f>
        <v>0</v>
      </c>
      <c r="CA132" s="44">
        <v>0</v>
      </c>
      <c r="CB132" s="44">
        <f t="shared" ref="CB132:CB138" si="992">(CA132/12*5*$D132*$G132*$H132*$K132*CB$8)+(CA132/12*4*$E132*$G132*$I132*$K132*CB$9)+(CA132/12*3*$F132*$G132*$I132*$K132*CB$9)</f>
        <v>0</v>
      </c>
      <c r="CC132" s="44">
        <v>0</v>
      </c>
      <c r="CD132" s="44">
        <f t="shared" ref="CD132:CD138" si="993">(CC132/12*5*$D132*$G132*$H132*$L132*CD$8)+(CC132/12*4*$E132*$G132*$I132*$L132*CD$9)+(CC132/12*3*$F132*$G132*$I132*$L132*CD$9)</f>
        <v>0</v>
      </c>
      <c r="CE132" s="44">
        <v>0</v>
      </c>
      <c r="CF132" s="44">
        <f t="shared" ref="CF132:CF138" si="994">(CE132/12*5*$D132*$G132*$H132*$K132*CF$8)+(CE132/12*4*$E132*$G132*$I132*$K132*CF$9)+(CE132/12*3*$F132*$G132*$I132*$K132*CF$9)</f>
        <v>0</v>
      </c>
      <c r="CG132" s="44"/>
      <c r="CH132" s="44">
        <f t="shared" ref="CH132:CH138" si="995">(CG132/12*5*$D132*$G132*$H132*$K132*CH$8)+(CG132/12*4*$E132*$G132*$I132*$K132*CH$9)+(CG132/12*3*$F132*$G132*$I132*$K132*CH$9)</f>
        <v>0</v>
      </c>
      <c r="CI132" s="44"/>
      <c r="CJ132" s="44">
        <f t="shared" ref="CJ132:CJ138" si="996">(CI132/12*5*$D132*$G132*$H132*$K132*CJ$8)+(CI132/12*4*$E132*$G132*$I132*$K132*CJ$9)+(CI132/12*3*$F132*$G132*$I132*$K132*CJ$9)</f>
        <v>0</v>
      </c>
      <c r="CK132" s="44"/>
      <c r="CL132" s="44">
        <f t="shared" ref="CL132:CL138" si="997">(CK132/12*5*$D132*$G132*$H132*$K132*CL$8)+(CK132/12*4*$E132*$G132*$I132*$K132*CL$9)+(CK132/12*3*$F132*$G132*$I132*$K132*CL$9)</f>
        <v>0</v>
      </c>
      <c r="CM132" s="44"/>
      <c r="CN132" s="44">
        <f t="shared" ref="CN132:CN138" si="998">(CM132/12*5*$D132*$G132*$H132*$L132*CN$8)+(CM132/12*4*$E132*$G132*$I132*$L132*CN$9)+(CM132/12*3*$F132*$G132*$I132*$L132*CN$9)</f>
        <v>0</v>
      </c>
      <c r="CO132" s="44"/>
      <c r="CP132" s="44">
        <f t="shared" ref="CP132:CP138" si="999">(CO132/12*5*$D132*$G132*$H132*$L132*CP$8)+(CO132/12*4*$E132*$G132*$I132*$L132*CP$9)+(CO132/12*3*$F132*$G132*$I132*$L132*CP$9)</f>
        <v>0</v>
      </c>
      <c r="CQ132" s="49"/>
      <c r="CR132" s="44">
        <f t="shared" ref="CR132:CR138" si="1000">(CQ132/12*5*$D132*$G132*$H132*$K132*CR$8)+(CQ132/12*4*$E132*$G132*$I132*$K132*CR$9)+(CQ132/12*3*$F132*$G132*$I132*$K132*CR$9)</f>
        <v>0</v>
      </c>
      <c r="CS132" s="44">
        <v>2</v>
      </c>
      <c r="CT132" s="44">
        <f t="shared" ref="CT132:CT138" si="1001">(CS132/12*5*$D132*$G132*$H132*$L132*CT$8)+(CS132/12*4*$E132*$G132*$I132*$L132*CT$9)+(CS132/12*3*$F132*$G132*$I132*$L132*CT$9)</f>
        <v>363581.21647679986</v>
      </c>
      <c r="CU132" s="44"/>
      <c r="CV132" s="44">
        <f t="shared" ref="CV132:CV138" si="1002">(CU132/12*5*$D132*$G132*$H132*$L132*CV$8)+(CU132/12*4*$E132*$G132*$I132*$L132*CV$9)+(CU132/12*3*$F132*$G132*$I132*$L132*CV$9)</f>
        <v>0</v>
      </c>
      <c r="CW132" s="44"/>
      <c r="CX132" s="44">
        <f t="shared" ref="CX132:CX138" si="1003">(CW132/12*5*$D132*$G132*$H132*$L132*CX$8)+(CW132/12*4*$E132*$G132*$I132*$L132*CX$9)+(CW132/12*3*$F132*$G132*$I132*$L132*CX$9)</f>
        <v>0</v>
      </c>
      <c r="CY132" s="44"/>
      <c r="CZ132" s="44">
        <f t="shared" ref="CZ132:CZ138" si="1004">(CY132/12*5*$D132*$G132*$H132*$L132*CZ$8)+(CY132/12*4*$E132*$G132*$I132*$L132*CZ$9)+(CY132/12*3*$F132*$G132*$I132*$L132*CZ$9)</f>
        <v>0</v>
      </c>
      <c r="DA132" s="44">
        <v>1</v>
      </c>
      <c r="DB132" s="44">
        <f t="shared" ref="DB132:DB138" si="1005">(DA132/12*5*$D132*$G132*$H132*$L132*DB$8)+(DA132/12*4*$E132*$G132*$I132*$L132*DB$9)+(DA132/12*3*$F132*$G132*$I132*$L132*DB$9)</f>
        <v>182127.68020439995</v>
      </c>
      <c r="DC132" s="44"/>
      <c r="DD132" s="44">
        <f t="shared" ref="DD132:DD138" si="1006">(DC132/12*5*$D132*$G132*$H132*$K132*DD$8)+(DC132/12*4*$E132*$G132*$I132*$K132*DD$9)+(DC132/12*3*$F132*$G132*$I132*$K132*DD$9)</f>
        <v>0</v>
      </c>
      <c r="DE132" s="44"/>
      <c r="DF132" s="44">
        <f t="shared" ref="DF132:DF138" si="1007">(DE132/12*5*$D132*$G132*$H132*$K132*DF$8)+(DE132/12*4*$E132*$G132*$I132*$K132*DF$9)+(DE132/12*3*$F132*$G132*$I132*$K132*DF$9)</f>
        <v>0</v>
      </c>
      <c r="DG132" s="44"/>
      <c r="DH132" s="44">
        <f t="shared" ref="DH132:DH138" si="1008">(DG132/12*5*$D132*$G132*$H132*$L132*DH$8)+(DG132/12*4*$E132*$G132*$I132*$L132*DH$9)+(DG132/12*3*$F132*$G132*$I132*$L132*DH$9)</f>
        <v>0</v>
      </c>
      <c r="DI132" s="44"/>
      <c r="DJ132" s="44">
        <f t="shared" ref="DJ132:DJ138" si="1009">(DI132/12*5*$D132*$G132*$H132*$L132*DJ$8)+(DI132/12*4*$E132*$G132*$I132*$L132*DJ$9)+(DI132/12*3*$F132*$G132*$I132*$L132*DJ$9)</f>
        <v>0</v>
      </c>
      <c r="DK132" s="44"/>
      <c r="DL132" s="44">
        <f t="shared" ref="DL132:DL138" si="1010">(DK132/12*5*$D132*$G132*$H132*$M132*DL$8)+(DK132/12*4*$E132*$G132*$I132*$M132*DL$9)+(DK132/12*3*$F132*$G132*$I132*$M132*DL$9)</f>
        <v>0</v>
      </c>
      <c r="DM132" s="44"/>
      <c r="DN132" s="44">
        <f t="shared" si="795"/>
        <v>0</v>
      </c>
      <c r="DO132" s="44"/>
      <c r="DP132" s="44">
        <f>(DO132*$D132*$G132*$H132*$L132*DP$8)</f>
        <v>0</v>
      </c>
      <c r="DQ132" s="44">
        <f t="shared" ref="DQ132:DR138" si="1011">SUM(O132,Q132,S132,U132,W132,Y132,AA132,AC132,AE132,AG132,AI132,AK132,AM132,AO132,AQ132,AS132,AU132,AW132,AY132,BA132,BC132,BE132,BG132,BI132,BK132,BM132,BO132,BQ132,BS132,BU132,BW132,BY132,CA132,CC132,CE132,CG132,CI132,CK132,CM132,CO132,CQ132,CS132,CU132,CW132,CY132,DA132,DC132,DE132,DG132,DI132,DK132,DM132,DO132)</f>
        <v>559</v>
      </c>
      <c r="DR132" s="44">
        <f t="shared" si="1011"/>
        <v>94402773.350650787</v>
      </c>
    </row>
    <row r="133" spans="1:122" ht="27" customHeight="1" x14ac:dyDescent="0.25">
      <c r="A133" s="51"/>
      <c r="B133" s="52">
        <v>106</v>
      </c>
      <c r="C133" s="59" t="s">
        <v>264</v>
      </c>
      <c r="D133" s="60">
        <f t="shared" si="572"/>
        <v>19063</v>
      </c>
      <c r="E133" s="40">
        <v>18530</v>
      </c>
      <c r="F133" s="40">
        <v>18715</v>
      </c>
      <c r="G133" s="61">
        <v>16.02</v>
      </c>
      <c r="H133" s="42">
        <v>1.1499999999999999</v>
      </c>
      <c r="I133" s="42">
        <v>1.1499999999999999</v>
      </c>
      <c r="J133" s="43"/>
      <c r="K133" s="39">
        <v>1.4</v>
      </c>
      <c r="L133" s="39">
        <v>1.68</v>
      </c>
      <c r="M133" s="39">
        <v>2.23</v>
      </c>
      <c r="N133" s="39">
        <v>2.57</v>
      </c>
      <c r="O133" s="44">
        <v>0</v>
      </c>
      <c r="P133" s="44">
        <f t="shared" si="960"/>
        <v>0</v>
      </c>
      <c r="Q133" s="44">
        <v>0</v>
      </c>
      <c r="R133" s="44">
        <f t="shared" si="961"/>
        <v>0</v>
      </c>
      <c r="S133" s="44">
        <v>0</v>
      </c>
      <c r="T133" s="44">
        <f t="shared" si="962"/>
        <v>0</v>
      </c>
      <c r="U133" s="44"/>
      <c r="V133" s="44">
        <f t="shared" si="963"/>
        <v>0</v>
      </c>
      <c r="W133" s="44">
        <v>0</v>
      </c>
      <c r="X133" s="44">
        <f t="shared" si="964"/>
        <v>0</v>
      </c>
      <c r="Y133" s="44">
        <v>0</v>
      </c>
      <c r="Z133" s="44">
        <f t="shared" si="965"/>
        <v>0</v>
      </c>
      <c r="AA133" s="44">
        <v>0</v>
      </c>
      <c r="AB133" s="44">
        <f t="shared" si="966"/>
        <v>0</v>
      </c>
      <c r="AC133" s="44">
        <v>0</v>
      </c>
      <c r="AD133" s="44">
        <f t="shared" si="967"/>
        <v>0</v>
      </c>
      <c r="AE133" s="44">
        <v>30</v>
      </c>
      <c r="AF133" s="44">
        <f t="shared" si="968"/>
        <v>18181888.987499997</v>
      </c>
      <c r="AG133" s="44">
        <v>0</v>
      </c>
      <c r="AH133" s="44">
        <f t="shared" si="969"/>
        <v>0</v>
      </c>
      <c r="AI133" s="44">
        <v>0</v>
      </c>
      <c r="AJ133" s="44">
        <f t="shared" si="970"/>
        <v>0</v>
      </c>
      <c r="AK133" s="44"/>
      <c r="AL133" s="44">
        <f t="shared" si="971"/>
        <v>0</v>
      </c>
      <c r="AM133" s="47">
        <v>0</v>
      </c>
      <c r="AN133" s="44">
        <f t="shared" si="972"/>
        <v>0</v>
      </c>
      <c r="AO133" s="48">
        <v>0</v>
      </c>
      <c r="AP133" s="44">
        <f t="shared" si="973"/>
        <v>0</v>
      </c>
      <c r="AQ133" s="44">
        <v>0</v>
      </c>
      <c r="AR133" s="44">
        <f t="shared" si="974"/>
        <v>0</v>
      </c>
      <c r="AS133" s="44">
        <v>9</v>
      </c>
      <c r="AT133" s="44">
        <f t="shared" si="975"/>
        <v>5356452.2389307991</v>
      </c>
      <c r="AU133" s="44">
        <v>0</v>
      </c>
      <c r="AV133" s="44">
        <f t="shared" si="976"/>
        <v>0</v>
      </c>
      <c r="AW133" s="44"/>
      <c r="AX133" s="44">
        <f t="shared" si="977"/>
        <v>0</v>
      </c>
      <c r="AY133" s="44"/>
      <c r="AZ133" s="44">
        <f t="shared" si="978"/>
        <v>0</v>
      </c>
      <c r="BA133" s="44">
        <v>0</v>
      </c>
      <c r="BB133" s="44">
        <f t="shared" si="979"/>
        <v>0</v>
      </c>
      <c r="BC133" s="44">
        <v>0</v>
      </c>
      <c r="BD133" s="44">
        <f t="shared" si="980"/>
        <v>0</v>
      </c>
      <c r="BE133" s="44">
        <v>0</v>
      </c>
      <c r="BF133" s="44">
        <f t="shared" si="981"/>
        <v>0</v>
      </c>
      <c r="BG133" s="44">
        <v>0</v>
      </c>
      <c r="BH133" s="44">
        <f t="shared" si="982"/>
        <v>0</v>
      </c>
      <c r="BI133" s="44">
        <v>0</v>
      </c>
      <c r="BJ133" s="44">
        <f t="shared" si="983"/>
        <v>0</v>
      </c>
      <c r="BK133" s="44">
        <v>0</v>
      </c>
      <c r="BL133" s="44">
        <f t="shared" si="984"/>
        <v>0</v>
      </c>
      <c r="BM133" s="44">
        <v>0</v>
      </c>
      <c r="BN133" s="44">
        <f t="shared" si="985"/>
        <v>0</v>
      </c>
      <c r="BO133" s="54">
        <v>0</v>
      </c>
      <c r="BP133" s="44">
        <f t="shared" si="986"/>
        <v>0</v>
      </c>
      <c r="BQ133" s="44">
        <v>9</v>
      </c>
      <c r="BR133" s="44">
        <f t="shared" si="987"/>
        <v>5917113.9520919984</v>
      </c>
      <c r="BS133" s="44">
        <v>0</v>
      </c>
      <c r="BT133" s="44">
        <f t="shared" si="988"/>
        <v>0</v>
      </c>
      <c r="BU133" s="44">
        <v>0</v>
      </c>
      <c r="BV133" s="44">
        <f t="shared" si="989"/>
        <v>0</v>
      </c>
      <c r="BW133" s="44">
        <v>0</v>
      </c>
      <c r="BX133" s="44">
        <f t="shared" si="990"/>
        <v>0</v>
      </c>
      <c r="BY133" s="44"/>
      <c r="BZ133" s="44">
        <f t="shared" si="991"/>
        <v>0</v>
      </c>
      <c r="CA133" s="44">
        <v>0</v>
      </c>
      <c r="CB133" s="44">
        <f t="shared" si="992"/>
        <v>0</v>
      </c>
      <c r="CC133" s="44">
        <v>0</v>
      </c>
      <c r="CD133" s="44">
        <f t="shared" si="993"/>
        <v>0</v>
      </c>
      <c r="CE133" s="44">
        <v>0</v>
      </c>
      <c r="CF133" s="44">
        <f t="shared" si="994"/>
        <v>0</v>
      </c>
      <c r="CG133" s="44"/>
      <c r="CH133" s="44">
        <f t="shared" si="995"/>
        <v>0</v>
      </c>
      <c r="CI133" s="44"/>
      <c r="CJ133" s="44">
        <f t="shared" si="996"/>
        <v>0</v>
      </c>
      <c r="CK133" s="44"/>
      <c r="CL133" s="44">
        <f t="shared" si="997"/>
        <v>0</v>
      </c>
      <c r="CM133" s="44"/>
      <c r="CN133" s="44">
        <f t="shared" si="998"/>
        <v>0</v>
      </c>
      <c r="CO133" s="44"/>
      <c r="CP133" s="44">
        <f t="shared" si="999"/>
        <v>0</v>
      </c>
      <c r="CQ133" s="49"/>
      <c r="CR133" s="44">
        <f t="shared" si="1000"/>
        <v>0</v>
      </c>
      <c r="CS133" s="44"/>
      <c r="CT133" s="44">
        <f t="shared" si="1001"/>
        <v>0</v>
      </c>
      <c r="CU133" s="44"/>
      <c r="CV133" s="44">
        <f t="shared" si="1002"/>
        <v>0</v>
      </c>
      <c r="CW133" s="44"/>
      <c r="CX133" s="44">
        <f t="shared" si="1003"/>
        <v>0</v>
      </c>
      <c r="CY133" s="44"/>
      <c r="CZ133" s="44">
        <f t="shared" si="1004"/>
        <v>0</v>
      </c>
      <c r="DA133" s="44"/>
      <c r="DB133" s="44">
        <f t="shared" si="1005"/>
        <v>0</v>
      </c>
      <c r="DC133" s="44"/>
      <c r="DD133" s="44">
        <f t="shared" si="1006"/>
        <v>0</v>
      </c>
      <c r="DE133" s="44"/>
      <c r="DF133" s="44">
        <f t="shared" si="1007"/>
        <v>0</v>
      </c>
      <c r="DG133" s="44"/>
      <c r="DH133" s="44">
        <f t="shared" si="1008"/>
        <v>0</v>
      </c>
      <c r="DI133" s="44"/>
      <c r="DJ133" s="44">
        <f t="shared" si="1009"/>
        <v>0</v>
      </c>
      <c r="DK133" s="44"/>
      <c r="DL133" s="44">
        <f t="shared" si="1010"/>
        <v>0</v>
      </c>
      <c r="DM133" s="44"/>
      <c r="DN133" s="44">
        <f t="shared" si="795"/>
        <v>0</v>
      </c>
      <c r="DO133" s="44"/>
      <c r="DP133" s="44">
        <f>(DO133*$D133*$G133*$H133*$L133*DP$8)</f>
        <v>0</v>
      </c>
      <c r="DQ133" s="44">
        <f t="shared" si="1011"/>
        <v>48</v>
      </c>
      <c r="DR133" s="44">
        <f t="shared" si="1011"/>
        <v>29455455.178522795</v>
      </c>
    </row>
    <row r="134" spans="1:122" ht="60" customHeight="1" x14ac:dyDescent="0.25">
      <c r="A134" s="51"/>
      <c r="B134" s="52">
        <v>107</v>
      </c>
      <c r="C134" s="59" t="s">
        <v>265</v>
      </c>
      <c r="D134" s="60">
        <f t="shared" si="572"/>
        <v>19063</v>
      </c>
      <c r="E134" s="40">
        <v>18530</v>
      </c>
      <c r="F134" s="40">
        <v>18715</v>
      </c>
      <c r="G134" s="61">
        <v>7.4</v>
      </c>
      <c r="H134" s="42">
        <v>1.25</v>
      </c>
      <c r="I134" s="42">
        <v>1.25</v>
      </c>
      <c r="J134" s="43"/>
      <c r="K134" s="39">
        <v>1.4</v>
      </c>
      <c r="L134" s="39">
        <v>1.68</v>
      </c>
      <c r="M134" s="39">
        <v>2.23</v>
      </c>
      <c r="N134" s="39">
        <v>2.57</v>
      </c>
      <c r="O134" s="44">
        <v>0</v>
      </c>
      <c r="P134" s="44">
        <f t="shared" si="960"/>
        <v>0</v>
      </c>
      <c r="Q134" s="44">
        <v>0</v>
      </c>
      <c r="R134" s="44">
        <f t="shared" si="961"/>
        <v>0</v>
      </c>
      <c r="S134" s="44">
        <v>0</v>
      </c>
      <c r="T134" s="44">
        <f t="shared" si="962"/>
        <v>0</v>
      </c>
      <c r="U134" s="44"/>
      <c r="V134" s="44">
        <f t="shared" si="963"/>
        <v>0</v>
      </c>
      <c r="W134" s="44">
        <v>0</v>
      </c>
      <c r="X134" s="44">
        <f t="shared" si="964"/>
        <v>0</v>
      </c>
      <c r="Y134" s="44">
        <v>0</v>
      </c>
      <c r="Z134" s="44">
        <f t="shared" si="965"/>
        <v>0</v>
      </c>
      <c r="AA134" s="44">
        <v>0</v>
      </c>
      <c r="AB134" s="44">
        <f t="shared" si="966"/>
        <v>0</v>
      </c>
      <c r="AC134" s="44">
        <v>0</v>
      </c>
      <c r="AD134" s="44">
        <f t="shared" si="967"/>
        <v>0</v>
      </c>
      <c r="AE134" s="44">
        <v>174</v>
      </c>
      <c r="AF134" s="44">
        <f t="shared" si="968"/>
        <v>52947855.625</v>
      </c>
      <c r="AG134" s="44">
        <v>0</v>
      </c>
      <c r="AH134" s="44">
        <f t="shared" si="969"/>
        <v>0</v>
      </c>
      <c r="AI134" s="44">
        <v>0</v>
      </c>
      <c r="AJ134" s="44">
        <f t="shared" si="970"/>
        <v>0</v>
      </c>
      <c r="AK134" s="44"/>
      <c r="AL134" s="44">
        <f t="shared" si="971"/>
        <v>0</v>
      </c>
      <c r="AM134" s="47">
        <v>0</v>
      </c>
      <c r="AN134" s="44">
        <f t="shared" si="972"/>
        <v>0</v>
      </c>
      <c r="AO134" s="48"/>
      <c r="AP134" s="44">
        <f t="shared" si="973"/>
        <v>0</v>
      </c>
      <c r="AQ134" s="44">
        <v>0</v>
      </c>
      <c r="AR134" s="44">
        <f t="shared" si="974"/>
        <v>0</v>
      </c>
      <c r="AS134" s="44">
        <v>50</v>
      </c>
      <c r="AT134" s="44">
        <f t="shared" si="975"/>
        <v>14941221.785000002</v>
      </c>
      <c r="AU134" s="44">
        <v>0</v>
      </c>
      <c r="AV134" s="44">
        <f t="shared" si="976"/>
        <v>0</v>
      </c>
      <c r="AW134" s="44"/>
      <c r="AX134" s="44">
        <f t="shared" si="977"/>
        <v>0</v>
      </c>
      <c r="AY134" s="44"/>
      <c r="AZ134" s="44">
        <f t="shared" si="978"/>
        <v>0</v>
      </c>
      <c r="BA134" s="44">
        <v>0</v>
      </c>
      <c r="BB134" s="44">
        <f t="shared" si="979"/>
        <v>0</v>
      </c>
      <c r="BC134" s="44">
        <v>0</v>
      </c>
      <c r="BD134" s="44">
        <f t="shared" si="980"/>
        <v>0</v>
      </c>
      <c r="BE134" s="44">
        <v>0</v>
      </c>
      <c r="BF134" s="44">
        <f t="shared" si="981"/>
        <v>0</v>
      </c>
      <c r="BG134" s="44"/>
      <c r="BH134" s="44">
        <f t="shared" si="982"/>
        <v>0</v>
      </c>
      <c r="BI134" s="44">
        <v>0</v>
      </c>
      <c r="BJ134" s="44">
        <f t="shared" si="983"/>
        <v>0</v>
      </c>
      <c r="BK134" s="44">
        <v>0</v>
      </c>
      <c r="BL134" s="44">
        <f t="shared" si="984"/>
        <v>0</v>
      </c>
      <c r="BM134" s="44">
        <v>0</v>
      </c>
      <c r="BN134" s="44">
        <f t="shared" si="985"/>
        <v>0</v>
      </c>
      <c r="BO134" s="54">
        <v>0</v>
      </c>
      <c r="BP134" s="44">
        <f t="shared" si="986"/>
        <v>0</v>
      </c>
      <c r="BQ134" s="44">
        <v>0</v>
      </c>
      <c r="BR134" s="44">
        <f t="shared" si="987"/>
        <v>0</v>
      </c>
      <c r="BS134" s="44">
        <v>0</v>
      </c>
      <c r="BT134" s="44">
        <f t="shared" si="988"/>
        <v>0</v>
      </c>
      <c r="BU134" s="44">
        <v>0</v>
      </c>
      <c r="BV134" s="44">
        <f t="shared" si="989"/>
        <v>0</v>
      </c>
      <c r="BW134" s="44">
        <v>0</v>
      </c>
      <c r="BX134" s="44">
        <f t="shared" si="990"/>
        <v>0</v>
      </c>
      <c r="BY134" s="44"/>
      <c r="BZ134" s="44">
        <f t="shared" si="991"/>
        <v>0</v>
      </c>
      <c r="CA134" s="44">
        <v>0</v>
      </c>
      <c r="CB134" s="44">
        <f t="shared" si="992"/>
        <v>0</v>
      </c>
      <c r="CC134" s="44">
        <v>0</v>
      </c>
      <c r="CD134" s="44">
        <f t="shared" si="993"/>
        <v>0</v>
      </c>
      <c r="CE134" s="44">
        <v>0</v>
      </c>
      <c r="CF134" s="44">
        <f t="shared" si="994"/>
        <v>0</v>
      </c>
      <c r="CG134" s="44"/>
      <c r="CH134" s="44">
        <f t="shared" si="995"/>
        <v>0</v>
      </c>
      <c r="CI134" s="44"/>
      <c r="CJ134" s="44">
        <f t="shared" si="996"/>
        <v>0</v>
      </c>
      <c r="CK134" s="44"/>
      <c r="CL134" s="44">
        <f t="shared" si="997"/>
        <v>0</v>
      </c>
      <c r="CM134" s="44"/>
      <c r="CN134" s="44">
        <f t="shared" si="998"/>
        <v>0</v>
      </c>
      <c r="CO134" s="44"/>
      <c r="CP134" s="44">
        <f t="shared" si="999"/>
        <v>0</v>
      </c>
      <c r="CQ134" s="49"/>
      <c r="CR134" s="44">
        <f t="shared" si="1000"/>
        <v>0</v>
      </c>
      <c r="CS134" s="44"/>
      <c r="CT134" s="44">
        <f t="shared" si="1001"/>
        <v>0</v>
      </c>
      <c r="CU134" s="44"/>
      <c r="CV134" s="44">
        <f t="shared" si="1002"/>
        <v>0</v>
      </c>
      <c r="CW134" s="44"/>
      <c r="CX134" s="44">
        <f t="shared" si="1003"/>
        <v>0</v>
      </c>
      <c r="CY134" s="44"/>
      <c r="CZ134" s="44">
        <f t="shared" si="1004"/>
        <v>0</v>
      </c>
      <c r="DA134" s="44"/>
      <c r="DB134" s="44">
        <f t="shared" si="1005"/>
        <v>0</v>
      </c>
      <c r="DC134" s="44"/>
      <c r="DD134" s="44">
        <f t="shared" si="1006"/>
        <v>0</v>
      </c>
      <c r="DE134" s="44"/>
      <c r="DF134" s="44">
        <f t="shared" si="1007"/>
        <v>0</v>
      </c>
      <c r="DG134" s="44"/>
      <c r="DH134" s="44">
        <f t="shared" si="1008"/>
        <v>0</v>
      </c>
      <c r="DI134" s="44"/>
      <c r="DJ134" s="44">
        <f t="shared" si="1009"/>
        <v>0</v>
      </c>
      <c r="DK134" s="44"/>
      <c r="DL134" s="44">
        <f t="shared" si="1010"/>
        <v>0</v>
      </c>
      <c r="DM134" s="44"/>
      <c r="DN134" s="44">
        <f t="shared" si="795"/>
        <v>0</v>
      </c>
      <c r="DO134" s="44"/>
      <c r="DP134" s="44">
        <f t="shared" si="570"/>
        <v>0</v>
      </c>
      <c r="DQ134" s="44">
        <f t="shared" si="1011"/>
        <v>224</v>
      </c>
      <c r="DR134" s="44">
        <f t="shared" si="1011"/>
        <v>67889077.409999996</v>
      </c>
    </row>
    <row r="135" spans="1:122" ht="30" customHeight="1" x14ac:dyDescent="0.25">
      <c r="A135" s="51"/>
      <c r="B135" s="52">
        <v>108</v>
      </c>
      <c r="C135" s="38" t="s">
        <v>266</v>
      </c>
      <c r="D135" s="39">
        <f t="shared" si="572"/>
        <v>19063</v>
      </c>
      <c r="E135" s="40">
        <v>18530</v>
      </c>
      <c r="F135" s="40">
        <v>18715</v>
      </c>
      <c r="G135" s="53">
        <v>1.92</v>
      </c>
      <c r="H135" s="42">
        <v>1</v>
      </c>
      <c r="I135" s="42">
        <v>1</v>
      </c>
      <c r="J135" s="43"/>
      <c r="K135" s="39">
        <v>1.4</v>
      </c>
      <c r="L135" s="39">
        <v>1.68</v>
      </c>
      <c r="M135" s="39">
        <v>2.23</v>
      </c>
      <c r="N135" s="39">
        <v>2.57</v>
      </c>
      <c r="O135" s="44">
        <v>0</v>
      </c>
      <c r="P135" s="44">
        <f t="shared" si="960"/>
        <v>0</v>
      </c>
      <c r="Q135" s="44">
        <v>0</v>
      </c>
      <c r="R135" s="44">
        <f t="shared" si="961"/>
        <v>0</v>
      </c>
      <c r="S135" s="44">
        <v>0</v>
      </c>
      <c r="T135" s="44">
        <f t="shared" si="962"/>
        <v>0</v>
      </c>
      <c r="U135" s="44"/>
      <c r="V135" s="44">
        <f t="shared" si="963"/>
        <v>0</v>
      </c>
      <c r="W135" s="44">
        <v>0</v>
      </c>
      <c r="X135" s="44">
        <f t="shared" si="964"/>
        <v>0</v>
      </c>
      <c r="Y135" s="44">
        <v>0</v>
      </c>
      <c r="Z135" s="44">
        <f t="shared" si="965"/>
        <v>0</v>
      </c>
      <c r="AA135" s="44">
        <v>0</v>
      </c>
      <c r="AB135" s="44">
        <f t="shared" si="966"/>
        <v>0</v>
      </c>
      <c r="AC135" s="44">
        <v>0</v>
      </c>
      <c r="AD135" s="44">
        <f t="shared" si="967"/>
        <v>0</v>
      </c>
      <c r="AE135" s="44">
        <v>240</v>
      </c>
      <c r="AF135" s="44">
        <f t="shared" si="968"/>
        <v>15158976</v>
      </c>
      <c r="AG135" s="44">
        <v>0</v>
      </c>
      <c r="AH135" s="44">
        <f t="shared" si="969"/>
        <v>0</v>
      </c>
      <c r="AI135" s="44">
        <v>0</v>
      </c>
      <c r="AJ135" s="44">
        <f t="shared" si="970"/>
        <v>0</v>
      </c>
      <c r="AK135" s="44"/>
      <c r="AL135" s="44">
        <f t="shared" si="971"/>
        <v>0</v>
      </c>
      <c r="AM135" s="47">
        <v>0</v>
      </c>
      <c r="AN135" s="44">
        <f t="shared" si="972"/>
        <v>0</v>
      </c>
      <c r="AO135" s="48">
        <v>19</v>
      </c>
      <c r="AP135" s="44">
        <f t="shared" si="973"/>
        <v>1178498.9637119998</v>
      </c>
      <c r="AQ135" s="44">
        <v>0</v>
      </c>
      <c r="AR135" s="44">
        <f t="shared" si="974"/>
        <v>0</v>
      </c>
      <c r="AS135" s="44">
        <v>13</v>
      </c>
      <c r="AT135" s="44">
        <f t="shared" si="975"/>
        <v>806341.39622400003</v>
      </c>
      <c r="AU135" s="44">
        <v>0</v>
      </c>
      <c r="AV135" s="44">
        <f t="shared" si="976"/>
        <v>0</v>
      </c>
      <c r="AW135" s="44"/>
      <c r="AX135" s="44">
        <f t="shared" si="977"/>
        <v>0</v>
      </c>
      <c r="AY135" s="44"/>
      <c r="AZ135" s="44">
        <f t="shared" si="978"/>
        <v>0</v>
      </c>
      <c r="BA135" s="44">
        <v>0</v>
      </c>
      <c r="BB135" s="44">
        <f t="shared" si="979"/>
        <v>0</v>
      </c>
      <c r="BC135" s="44">
        <v>0</v>
      </c>
      <c r="BD135" s="44">
        <f t="shared" si="980"/>
        <v>0</v>
      </c>
      <c r="BE135" s="44">
        <v>0</v>
      </c>
      <c r="BF135" s="44">
        <f t="shared" si="981"/>
        <v>0</v>
      </c>
      <c r="BG135" s="44">
        <v>0</v>
      </c>
      <c r="BH135" s="44">
        <f t="shared" si="982"/>
        <v>0</v>
      </c>
      <c r="BI135" s="44">
        <v>0</v>
      </c>
      <c r="BJ135" s="44">
        <f t="shared" si="983"/>
        <v>0</v>
      </c>
      <c r="BK135" s="44">
        <v>0</v>
      </c>
      <c r="BL135" s="44">
        <f t="shared" si="984"/>
        <v>0</v>
      </c>
      <c r="BM135" s="44">
        <v>0</v>
      </c>
      <c r="BN135" s="44">
        <f t="shared" si="985"/>
        <v>0</v>
      </c>
      <c r="BO135" s="54">
        <v>0</v>
      </c>
      <c r="BP135" s="44">
        <f t="shared" si="986"/>
        <v>0</v>
      </c>
      <c r="BQ135" s="44">
        <v>190</v>
      </c>
      <c r="BR135" s="44">
        <f t="shared" si="987"/>
        <v>13018528.588799998</v>
      </c>
      <c r="BS135" s="44">
        <v>61</v>
      </c>
      <c r="BT135" s="44">
        <f t="shared" si="988"/>
        <v>2804915.8591999989</v>
      </c>
      <c r="BU135" s="44">
        <v>0</v>
      </c>
      <c r="BV135" s="44">
        <f t="shared" si="989"/>
        <v>0</v>
      </c>
      <c r="BW135" s="44">
        <v>0</v>
      </c>
      <c r="BX135" s="44">
        <f t="shared" si="990"/>
        <v>0</v>
      </c>
      <c r="BY135" s="44"/>
      <c r="BZ135" s="44">
        <f t="shared" si="991"/>
        <v>0</v>
      </c>
      <c r="CA135" s="44">
        <v>0</v>
      </c>
      <c r="CB135" s="44">
        <f t="shared" si="992"/>
        <v>0</v>
      </c>
      <c r="CC135" s="44">
        <v>0</v>
      </c>
      <c r="CD135" s="44">
        <f t="shared" si="993"/>
        <v>0</v>
      </c>
      <c r="CE135" s="44">
        <v>0</v>
      </c>
      <c r="CF135" s="44">
        <f t="shared" si="994"/>
        <v>0</v>
      </c>
      <c r="CG135" s="44"/>
      <c r="CH135" s="44">
        <f t="shared" si="995"/>
        <v>0</v>
      </c>
      <c r="CI135" s="44"/>
      <c r="CJ135" s="44">
        <f t="shared" si="996"/>
        <v>0</v>
      </c>
      <c r="CK135" s="44">
        <v>1</v>
      </c>
      <c r="CL135" s="44">
        <f t="shared" si="997"/>
        <v>50277.270399999994</v>
      </c>
      <c r="CM135" s="44">
        <v>2</v>
      </c>
      <c r="CN135" s="44">
        <f t="shared" si="998"/>
        <v>122976.45427199999</v>
      </c>
      <c r="CO135" s="44">
        <v>2</v>
      </c>
      <c r="CP135" s="44">
        <f t="shared" si="999"/>
        <v>141375.62073599995</v>
      </c>
      <c r="CQ135" s="49"/>
      <c r="CR135" s="44">
        <f t="shared" si="1000"/>
        <v>0</v>
      </c>
      <c r="CS135" s="44"/>
      <c r="CT135" s="44">
        <f t="shared" si="1001"/>
        <v>0</v>
      </c>
      <c r="CU135" s="44"/>
      <c r="CV135" s="44">
        <f t="shared" si="1002"/>
        <v>0</v>
      </c>
      <c r="CW135" s="44">
        <v>7</v>
      </c>
      <c r="CX135" s="44">
        <f t="shared" si="1003"/>
        <v>484520.19436799997</v>
      </c>
      <c r="CY135" s="44">
        <v>1</v>
      </c>
      <c r="CZ135" s="44">
        <f t="shared" si="1004"/>
        <v>69089.067263999998</v>
      </c>
      <c r="DA135" s="44">
        <v>3</v>
      </c>
      <c r="DB135" s="44">
        <f t="shared" si="1005"/>
        <v>207651.51187199997</v>
      </c>
      <c r="DC135" s="44">
        <v>1</v>
      </c>
      <c r="DD135" s="44">
        <f t="shared" si="1006"/>
        <v>57098.809599999979</v>
      </c>
      <c r="DE135" s="44"/>
      <c r="DF135" s="44">
        <f t="shared" si="1007"/>
        <v>0</v>
      </c>
      <c r="DG135" s="44"/>
      <c r="DH135" s="44">
        <f t="shared" si="1008"/>
        <v>0</v>
      </c>
      <c r="DI135" s="44"/>
      <c r="DJ135" s="44">
        <f t="shared" si="1009"/>
        <v>0</v>
      </c>
      <c r="DK135" s="44">
        <v>1</v>
      </c>
      <c r="DL135" s="44">
        <f t="shared" si="1010"/>
        <v>101685.59159999999</v>
      </c>
      <c r="DM135" s="44"/>
      <c r="DN135" s="44">
        <f t="shared" si="795"/>
        <v>0</v>
      </c>
      <c r="DO135" s="44"/>
      <c r="DP135" s="44">
        <f t="shared" si="570"/>
        <v>0</v>
      </c>
      <c r="DQ135" s="44">
        <f t="shared" si="1011"/>
        <v>541</v>
      </c>
      <c r="DR135" s="44">
        <f t="shared" si="1011"/>
        <v>34201935.328047998</v>
      </c>
    </row>
    <row r="136" spans="1:122" ht="30" customHeight="1" x14ac:dyDescent="0.25">
      <c r="A136" s="51"/>
      <c r="B136" s="52">
        <v>109</v>
      </c>
      <c r="C136" s="38" t="s">
        <v>267</v>
      </c>
      <c r="D136" s="39">
        <f t="shared" si="572"/>
        <v>19063</v>
      </c>
      <c r="E136" s="40">
        <v>18530</v>
      </c>
      <c r="F136" s="40">
        <v>18715</v>
      </c>
      <c r="G136" s="53">
        <v>1.39</v>
      </c>
      <c r="H136" s="42">
        <v>1</v>
      </c>
      <c r="I136" s="42">
        <v>1</v>
      </c>
      <c r="J136" s="43"/>
      <c r="K136" s="39">
        <v>1.4</v>
      </c>
      <c r="L136" s="39">
        <v>1.68</v>
      </c>
      <c r="M136" s="39">
        <v>2.23</v>
      </c>
      <c r="N136" s="39">
        <v>2.57</v>
      </c>
      <c r="O136" s="44">
        <v>0</v>
      </c>
      <c r="P136" s="44">
        <f t="shared" si="960"/>
        <v>0</v>
      </c>
      <c r="Q136" s="44">
        <v>0</v>
      </c>
      <c r="R136" s="44">
        <f t="shared" si="961"/>
        <v>0</v>
      </c>
      <c r="S136" s="44">
        <v>0</v>
      </c>
      <c r="T136" s="44">
        <f t="shared" si="962"/>
        <v>0</v>
      </c>
      <c r="U136" s="44"/>
      <c r="V136" s="44">
        <f t="shared" si="963"/>
        <v>0</v>
      </c>
      <c r="W136" s="44">
        <v>0</v>
      </c>
      <c r="X136" s="44">
        <f t="shared" si="964"/>
        <v>0</v>
      </c>
      <c r="Y136" s="44">
        <v>0</v>
      </c>
      <c r="Z136" s="44">
        <f t="shared" si="965"/>
        <v>0</v>
      </c>
      <c r="AA136" s="44">
        <v>0</v>
      </c>
      <c r="AB136" s="44">
        <f t="shared" si="966"/>
        <v>0</v>
      </c>
      <c r="AC136" s="44">
        <v>0</v>
      </c>
      <c r="AD136" s="44">
        <f t="shared" si="967"/>
        <v>0</v>
      </c>
      <c r="AE136" s="44">
        <v>355</v>
      </c>
      <c r="AF136" s="44">
        <f t="shared" si="968"/>
        <v>16233065.770833328</v>
      </c>
      <c r="AG136" s="44">
        <v>0</v>
      </c>
      <c r="AH136" s="44">
        <f t="shared" si="969"/>
        <v>0</v>
      </c>
      <c r="AI136" s="44">
        <v>0</v>
      </c>
      <c r="AJ136" s="44">
        <f t="shared" si="970"/>
        <v>0</v>
      </c>
      <c r="AK136" s="44"/>
      <c r="AL136" s="44">
        <f t="shared" si="971"/>
        <v>0</v>
      </c>
      <c r="AM136" s="47">
        <v>0</v>
      </c>
      <c r="AN136" s="44">
        <f t="shared" si="972"/>
        <v>0</v>
      </c>
      <c r="AO136" s="48">
        <v>3</v>
      </c>
      <c r="AP136" s="44">
        <f t="shared" si="973"/>
        <v>134713.28614799998</v>
      </c>
      <c r="AQ136" s="44">
        <v>0</v>
      </c>
      <c r="AR136" s="44">
        <f t="shared" si="974"/>
        <v>0</v>
      </c>
      <c r="AS136" s="44">
        <v>6</v>
      </c>
      <c r="AT136" s="44">
        <f t="shared" si="975"/>
        <v>269426.57229599997</v>
      </c>
      <c r="AU136" s="44">
        <v>0</v>
      </c>
      <c r="AV136" s="44">
        <f t="shared" si="976"/>
        <v>0</v>
      </c>
      <c r="AW136" s="44"/>
      <c r="AX136" s="44">
        <f t="shared" si="977"/>
        <v>0</v>
      </c>
      <c r="AY136" s="44"/>
      <c r="AZ136" s="44">
        <f t="shared" si="978"/>
        <v>0</v>
      </c>
      <c r="BA136" s="44">
        <v>0</v>
      </c>
      <c r="BB136" s="44">
        <f t="shared" si="979"/>
        <v>0</v>
      </c>
      <c r="BC136" s="44">
        <v>0</v>
      </c>
      <c r="BD136" s="44">
        <f t="shared" si="980"/>
        <v>0</v>
      </c>
      <c r="BE136" s="44">
        <v>0</v>
      </c>
      <c r="BF136" s="44">
        <f t="shared" si="981"/>
        <v>0</v>
      </c>
      <c r="BG136" s="44">
        <v>0</v>
      </c>
      <c r="BH136" s="44">
        <f t="shared" si="982"/>
        <v>0</v>
      </c>
      <c r="BI136" s="44">
        <v>0</v>
      </c>
      <c r="BJ136" s="44">
        <f t="shared" si="983"/>
        <v>0</v>
      </c>
      <c r="BK136" s="44"/>
      <c r="BL136" s="44">
        <f t="shared" si="984"/>
        <v>0</v>
      </c>
      <c r="BM136" s="44">
        <v>0</v>
      </c>
      <c r="BN136" s="44">
        <f t="shared" si="985"/>
        <v>0</v>
      </c>
      <c r="BO136" s="54">
        <v>0</v>
      </c>
      <c r="BP136" s="44">
        <f t="shared" si="986"/>
        <v>0</v>
      </c>
      <c r="BQ136" s="44">
        <v>270</v>
      </c>
      <c r="BR136" s="44">
        <f t="shared" si="987"/>
        <v>13393239.526799999</v>
      </c>
      <c r="BS136" s="44">
        <v>50</v>
      </c>
      <c r="BT136" s="44">
        <f t="shared" si="988"/>
        <v>1664460.8283333334</v>
      </c>
      <c r="BU136" s="44">
        <v>0</v>
      </c>
      <c r="BV136" s="44">
        <f t="shared" si="989"/>
        <v>0</v>
      </c>
      <c r="BW136" s="44">
        <v>0</v>
      </c>
      <c r="BX136" s="44">
        <f t="shared" si="990"/>
        <v>0</v>
      </c>
      <c r="BY136" s="44"/>
      <c r="BZ136" s="44">
        <f t="shared" si="991"/>
        <v>0</v>
      </c>
      <c r="CA136" s="44">
        <v>0</v>
      </c>
      <c r="CB136" s="44">
        <f t="shared" si="992"/>
        <v>0</v>
      </c>
      <c r="CC136" s="44">
        <v>0</v>
      </c>
      <c r="CD136" s="44">
        <f t="shared" si="993"/>
        <v>0</v>
      </c>
      <c r="CE136" s="44">
        <v>0</v>
      </c>
      <c r="CF136" s="44">
        <f t="shared" si="994"/>
        <v>0</v>
      </c>
      <c r="CG136" s="44"/>
      <c r="CH136" s="44">
        <f t="shared" si="995"/>
        <v>0</v>
      </c>
      <c r="CI136" s="44"/>
      <c r="CJ136" s="44">
        <f t="shared" si="996"/>
        <v>0</v>
      </c>
      <c r="CK136" s="44"/>
      <c r="CL136" s="44">
        <f t="shared" si="997"/>
        <v>0</v>
      </c>
      <c r="CM136" s="44"/>
      <c r="CN136" s="44">
        <f t="shared" si="998"/>
        <v>0</v>
      </c>
      <c r="CO136" s="44">
        <v>1</v>
      </c>
      <c r="CP136" s="44">
        <f t="shared" si="999"/>
        <v>51175.029380999993</v>
      </c>
      <c r="CQ136" s="49"/>
      <c r="CR136" s="44">
        <f t="shared" si="1000"/>
        <v>0</v>
      </c>
      <c r="CS136" s="44">
        <v>14</v>
      </c>
      <c r="CT136" s="44">
        <f t="shared" si="1001"/>
        <v>700246.48383199982</v>
      </c>
      <c r="CU136" s="44"/>
      <c r="CV136" s="44">
        <f t="shared" si="1002"/>
        <v>0</v>
      </c>
      <c r="CW136" s="44">
        <v>25</v>
      </c>
      <c r="CX136" s="44">
        <f t="shared" si="1003"/>
        <v>1252758.687075</v>
      </c>
      <c r="CY136" s="44"/>
      <c r="CZ136" s="44">
        <f t="shared" si="1004"/>
        <v>0</v>
      </c>
      <c r="DA136" s="44">
        <v>1</v>
      </c>
      <c r="DB136" s="44">
        <f t="shared" si="1005"/>
        <v>50110.34748299999</v>
      </c>
      <c r="DC136" s="44">
        <v>17</v>
      </c>
      <c r="DD136" s="44">
        <f t="shared" si="1006"/>
        <v>702731.70356666646</v>
      </c>
      <c r="DE136" s="44">
        <v>13</v>
      </c>
      <c r="DF136" s="44">
        <f t="shared" si="1007"/>
        <v>553391.45209833328</v>
      </c>
      <c r="DG136" s="44"/>
      <c r="DH136" s="44">
        <f t="shared" si="1008"/>
        <v>0</v>
      </c>
      <c r="DI136" s="44"/>
      <c r="DJ136" s="44">
        <f t="shared" si="1009"/>
        <v>0</v>
      </c>
      <c r="DK136" s="44"/>
      <c r="DL136" s="44">
        <f t="shared" si="1010"/>
        <v>0</v>
      </c>
      <c r="DM136" s="44"/>
      <c r="DN136" s="44">
        <f t="shared" si="795"/>
        <v>0</v>
      </c>
      <c r="DO136" s="44"/>
      <c r="DP136" s="44">
        <f t="shared" si="570"/>
        <v>0</v>
      </c>
      <c r="DQ136" s="44">
        <f t="shared" si="1011"/>
        <v>755</v>
      </c>
      <c r="DR136" s="44">
        <f t="shared" si="1011"/>
        <v>35005319.687846653</v>
      </c>
    </row>
    <row r="137" spans="1:122" ht="30" customHeight="1" x14ac:dyDescent="0.25">
      <c r="A137" s="51"/>
      <c r="B137" s="52">
        <v>110</v>
      </c>
      <c r="C137" s="38" t="s">
        <v>268</v>
      </c>
      <c r="D137" s="39">
        <f t="shared" si="572"/>
        <v>19063</v>
      </c>
      <c r="E137" s="40">
        <v>18530</v>
      </c>
      <c r="F137" s="40">
        <v>18715</v>
      </c>
      <c r="G137" s="53">
        <v>1.89</v>
      </c>
      <c r="H137" s="42">
        <v>1</v>
      </c>
      <c r="I137" s="42">
        <v>1</v>
      </c>
      <c r="J137" s="43"/>
      <c r="K137" s="39">
        <v>1.4</v>
      </c>
      <c r="L137" s="39">
        <v>1.68</v>
      </c>
      <c r="M137" s="39">
        <v>2.23</v>
      </c>
      <c r="N137" s="39">
        <v>2.57</v>
      </c>
      <c r="O137" s="44">
        <v>0</v>
      </c>
      <c r="P137" s="44">
        <f t="shared" si="960"/>
        <v>0</v>
      </c>
      <c r="Q137" s="44">
        <v>0</v>
      </c>
      <c r="R137" s="44">
        <f t="shared" si="961"/>
        <v>0</v>
      </c>
      <c r="S137" s="44"/>
      <c r="T137" s="44">
        <f t="shared" si="962"/>
        <v>0</v>
      </c>
      <c r="U137" s="44"/>
      <c r="V137" s="44">
        <f t="shared" si="963"/>
        <v>0</v>
      </c>
      <c r="W137" s="44"/>
      <c r="X137" s="44">
        <f t="shared" si="964"/>
        <v>0</v>
      </c>
      <c r="Y137" s="44">
        <v>0</v>
      </c>
      <c r="Z137" s="44">
        <f t="shared" si="965"/>
        <v>0</v>
      </c>
      <c r="AA137" s="44"/>
      <c r="AB137" s="44">
        <f t="shared" si="966"/>
        <v>0</v>
      </c>
      <c r="AC137" s="44"/>
      <c r="AD137" s="44">
        <f t="shared" si="967"/>
        <v>0</v>
      </c>
      <c r="AE137" s="44">
        <v>200</v>
      </c>
      <c r="AF137" s="44">
        <f t="shared" si="968"/>
        <v>12435097.5</v>
      </c>
      <c r="AG137" s="44">
        <v>0</v>
      </c>
      <c r="AH137" s="44">
        <f t="shared" si="969"/>
        <v>0</v>
      </c>
      <c r="AI137" s="44"/>
      <c r="AJ137" s="44">
        <f t="shared" si="970"/>
        <v>0</v>
      </c>
      <c r="AK137" s="44"/>
      <c r="AL137" s="44">
        <f t="shared" si="971"/>
        <v>0</v>
      </c>
      <c r="AM137" s="47">
        <v>0</v>
      </c>
      <c r="AN137" s="44">
        <f t="shared" si="972"/>
        <v>0</v>
      </c>
      <c r="AO137" s="48">
        <v>12</v>
      </c>
      <c r="AP137" s="44">
        <f t="shared" si="973"/>
        <v>732685.21099199995</v>
      </c>
      <c r="AQ137" s="44"/>
      <c r="AR137" s="44">
        <f t="shared" si="974"/>
        <v>0</v>
      </c>
      <c r="AS137" s="44">
        <v>6</v>
      </c>
      <c r="AT137" s="44">
        <f t="shared" si="975"/>
        <v>366342.60549599997</v>
      </c>
      <c r="AU137" s="44"/>
      <c r="AV137" s="44">
        <f t="shared" si="976"/>
        <v>0</v>
      </c>
      <c r="AW137" s="44"/>
      <c r="AX137" s="44">
        <f t="shared" si="977"/>
        <v>0</v>
      </c>
      <c r="AY137" s="44"/>
      <c r="AZ137" s="44">
        <f t="shared" si="978"/>
        <v>0</v>
      </c>
      <c r="BA137" s="44"/>
      <c r="BB137" s="44">
        <f t="shared" si="979"/>
        <v>0</v>
      </c>
      <c r="BC137" s="44"/>
      <c r="BD137" s="44">
        <f t="shared" si="980"/>
        <v>0</v>
      </c>
      <c r="BE137" s="44"/>
      <c r="BF137" s="44">
        <f t="shared" si="981"/>
        <v>0</v>
      </c>
      <c r="BG137" s="44"/>
      <c r="BH137" s="44">
        <f t="shared" si="982"/>
        <v>0</v>
      </c>
      <c r="BI137" s="44"/>
      <c r="BJ137" s="44">
        <f t="shared" si="983"/>
        <v>0</v>
      </c>
      <c r="BK137" s="44">
        <v>0</v>
      </c>
      <c r="BL137" s="44">
        <f t="shared" si="984"/>
        <v>0</v>
      </c>
      <c r="BM137" s="44"/>
      <c r="BN137" s="44">
        <f t="shared" si="985"/>
        <v>0</v>
      </c>
      <c r="BO137" s="54"/>
      <c r="BP137" s="44">
        <f t="shared" si="986"/>
        <v>0</v>
      </c>
      <c r="BQ137" s="44">
        <v>82</v>
      </c>
      <c r="BR137" s="44">
        <f t="shared" si="987"/>
        <v>5530733.4448799994</v>
      </c>
      <c r="BS137" s="44">
        <v>0</v>
      </c>
      <c r="BT137" s="44">
        <f t="shared" si="988"/>
        <v>0</v>
      </c>
      <c r="BU137" s="44"/>
      <c r="BV137" s="44">
        <f t="shared" si="989"/>
        <v>0</v>
      </c>
      <c r="BW137" s="44"/>
      <c r="BX137" s="44">
        <f t="shared" si="990"/>
        <v>0</v>
      </c>
      <c r="BY137" s="44"/>
      <c r="BZ137" s="44">
        <f t="shared" si="991"/>
        <v>0</v>
      </c>
      <c r="CA137" s="44"/>
      <c r="CB137" s="44">
        <f t="shared" si="992"/>
        <v>0</v>
      </c>
      <c r="CC137" s="44"/>
      <c r="CD137" s="44">
        <f t="shared" si="993"/>
        <v>0</v>
      </c>
      <c r="CE137" s="44"/>
      <c r="CF137" s="44">
        <f t="shared" si="994"/>
        <v>0</v>
      </c>
      <c r="CG137" s="44"/>
      <c r="CH137" s="44">
        <f t="shared" si="995"/>
        <v>0</v>
      </c>
      <c r="CI137" s="44"/>
      <c r="CJ137" s="44">
        <f t="shared" si="996"/>
        <v>0</v>
      </c>
      <c r="CK137" s="44"/>
      <c r="CL137" s="44">
        <f t="shared" si="997"/>
        <v>0</v>
      </c>
      <c r="CM137" s="44"/>
      <c r="CN137" s="44">
        <f t="shared" si="998"/>
        <v>0</v>
      </c>
      <c r="CO137" s="44"/>
      <c r="CP137" s="44">
        <f t="shared" si="999"/>
        <v>0</v>
      </c>
      <c r="CQ137" s="49"/>
      <c r="CR137" s="44">
        <f t="shared" si="1000"/>
        <v>0</v>
      </c>
      <c r="CS137" s="44">
        <v>2</v>
      </c>
      <c r="CT137" s="44">
        <f t="shared" si="1001"/>
        <v>136019.10117599997</v>
      </c>
      <c r="CU137" s="44"/>
      <c r="CV137" s="44">
        <f t="shared" si="1002"/>
        <v>0</v>
      </c>
      <c r="CW137" s="44"/>
      <c r="CX137" s="44">
        <f t="shared" si="1003"/>
        <v>0</v>
      </c>
      <c r="CY137" s="44"/>
      <c r="CZ137" s="44">
        <f t="shared" si="1004"/>
        <v>0</v>
      </c>
      <c r="DA137" s="44"/>
      <c r="DB137" s="44">
        <f t="shared" si="1005"/>
        <v>0</v>
      </c>
      <c r="DC137" s="44"/>
      <c r="DD137" s="44">
        <f t="shared" si="1006"/>
        <v>0</v>
      </c>
      <c r="DE137" s="44"/>
      <c r="DF137" s="44">
        <f t="shared" si="1007"/>
        <v>0</v>
      </c>
      <c r="DG137" s="44"/>
      <c r="DH137" s="44">
        <f t="shared" si="1008"/>
        <v>0</v>
      </c>
      <c r="DI137" s="44"/>
      <c r="DJ137" s="44">
        <f t="shared" si="1009"/>
        <v>0</v>
      </c>
      <c r="DK137" s="44"/>
      <c r="DL137" s="44">
        <f t="shared" si="1010"/>
        <v>0</v>
      </c>
      <c r="DM137" s="44"/>
      <c r="DN137" s="44">
        <f t="shared" si="795"/>
        <v>0</v>
      </c>
      <c r="DO137" s="44"/>
      <c r="DP137" s="44">
        <f t="shared" si="570"/>
        <v>0</v>
      </c>
      <c r="DQ137" s="44">
        <f t="shared" si="1011"/>
        <v>302</v>
      </c>
      <c r="DR137" s="44">
        <f t="shared" si="1011"/>
        <v>19200877.862544</v>
      </c>
    </row>
    <row r="138" spans="1:122" ht="30" customHeight="1" x14ac:dyDescent="0.25">
      <c r="A138" s="51"/>
      <c r="B138" s="52">
        <v>111</v>
      </c>
      <c r="C138" s="38" t="s">
        <v>269</v>
      </c>
      <c r="D138" s="39">
        <f t="shared" si="572"/>
        <v>19063</v>
      </c>
      <c r="E138" s="40">
        <v>18530</v>
      </c>
      <c r="F138" s="40">
        <v>18715</v>
      </c>
      <c r="G138" s="53">
        <v>2.56</v>
      </c>
      <c r="H138" s="42">
        <v>1</v>
      </c>
      <c r="I138" s="42">
        <v>1</v>
      </c>
      <c r="J138" s="43"/>
      <c r="K138" s="39">
        <v>1.4</v>
      </c>
      <c r="L138" s="39">
        <v>1.68</v>
      </c>
      <c r="M138" s="39">
        <v>2.23</v>
      </c>
      <c r="N138" s="39">
        <v>2.57</v>
      </c>
      <c r="O138" s="44">
        <v>0</v>
      </c>
      <c r="P138" s="44">
        <f t="shared" si="960"/>
        <v>0</v>
      </c>
      <c r="Q138" s="44">
        <v>0</v>
      </c>
      <c r="R138" s="44">
        <f t="shared" si="961"/>
        <v>0</v>
      </c>
      <c r="S138" s="44"/>
      <c r="T138" s="44">
        <f t="shared" si="962"/>
        <v>0</v>
      </c>
      <c r="U138" s="44"/>
      <c r="V138" s="44">
        <f t="shared" si="963"/>
        <v>0</v>
      </c>
      <c r="W138" s="44"/>
      <c r="X138" s="44">
        <f t="shared" si="964"/>
        <v>0</v>
      </c>
      <c r="Y138" s="44">
        <v>0</v>
      </c>
      <c r="Z138" s="44">
        <f t="shared" si="965"/>
        <v>0</v>
      </c>
      <c r="AA138" s="44"/>
      <c r="AB138" s="44">
        <f t="shared" si="966"/>
        <v>0</v>
      </c>
      <c r="AC138" s="44"/>
      <c r="AD138" s="44">
        <f t="shared" si="967"/>
        <v>0</v>
      </c>
      <c r="AE138" s="44">
        <v>10</v>
      </c>
      <c r="AF138" s="44">
        <f t="shared" si="968"/>
        <v>842165.33333333337</v>
      </c>
      <c r="AG138" s="44">
        <v>6</v>
      </c>
      <c r="AH138" s="44">
        <f t="shared" si="969"/>
        <v>429290.89280000003</v>
      </c>
      <c r="AI138" s="44"/>
      <c r="AJ138" s="44">
        <f t="shared" si="970"/>
        <v>0</v>
      </c>
      <c r="AK138" s="44"/>
      <c r="AL138" s="44">
        <f t="shared" si="971"/>
        <v>0</v>
      </c>
      <c r="AM138" s="47">
        <v>0</v>
      </c>
      <c r="AN138" s="44">
        <f t="shared" si="972"/>
        <v>0</v>
      </c>
      <c r="AO138" s="48">
        <v>5</v>
      </c>
      <c r="AP138" s="44">
        <f t="shared" si="973"/>
        <v>413508.40832000005</v>
      </c>
      <c r="AQ138" s="44"/>
      <c r="AR138" s="44">
        <f t="shared" si="974"/>
        <v>0</v>
      </c>
      <c r="AS138" s="44">
        <v>6</v>
      </c>
      <c r="AT138" s="44">
        <f t="shared" si="975"/>
        <v>496210.08998400002</v>
      </c>
      <c r="AU138" s="44"/>
      <c r="AV138" s="44">
        <f t="shared" si="976"/>
        <v>0</v>
      </c>
      <c r="AW138" s="44"/>
      <c r="AX138" s="44">
        <f t="shared" si="977"/>
        <v>0</v>
      </c>
      <c r="AY138" s="44"/>
      <c r="AZ138" s="44">
        <f t="shared" si="978"/>
        <v>0</v>
      </c>
      <c r="BA138" s="44"/>
      <c r="BB138" s="44">
        <f t="shared" si="979"/>
        <v>0</v>
      </c>
      <c r="BC138" s="44"/>
      <c r="BD138" s="44">
        <f t="shared" si="980"/>
        <v>0</v>
      </c>
      <c r="BE138" s="44"/>
      <c r="BF138" s="44">
        <f t="shared" si="981"/>
        <v>0</v>
      </c>
      <c r="BG138" s="44"/>
      <c r="BH138" s="44">
        <f t="shared" si="982"/>
        <v>0</v>
      </c>
      <c r="BI138" s="44"/>
      <c r="BJ138" s="44">
        <f t="shared" si="983"/>
        <v>0</v>
      </c>
      <c r="BK138" s="44">
        <v>0</v>
      </c>
      <c r="BL138" s="44">
        <f t="shared" si="984"/>
        <v>0</v>
      </c>
      <c r="BM138" s="44"/>
      <c r="BN138" s="44">
        <f t="shared" si="985"/>
        <v>0</v>
      </c>
      <c r="BO138" s="54"/>
      <c r="BP138" s="44">
        <f t="shared" si="986"/>
        <v>0</v>
      </c>
      <c r="BQ138" s="44">
        <v>6</v>
      </c>
      <c r="BR138" s="44">
        <f t="shared" si="987"/>
        <v>548148.57215999998</v>
      </c>
      <c r="BS138" s="44">
        <v>4</v>
      </c>
      <c r="BT138" s="44">
        <f t="shared" si="988"/>
        <v>245238.54506666667</v>
      </c>
      <c r="BU138" s="44"/>
      <c r="BV138" s="44">
        <f t="shared" si="989"/>
        <v>0</v>
      </c>
      <c r="BW138" s="44"/>
      <c r="BX138" s="44">
        <f t="shared" si="990"/>
        <v>0</v>
      </c>
      <c r="BY138" s="44"/>
      <c r="BZ138" s="44">
        <f t="shared" si="991"/>
        <v>0</v>
      </c>
      <c r="CA138" s="44"/>
      <c r="CB138" s="44">
        <f t="shared" si="992"/>
        <v>0</v>
      </c>
      <c r="CC138" s="44"/>
      <c r="CD138" s="44">
        <f t="shared" si="993"/>
        <v>0</v>
      </c>
      <c r="CE138" s="44"/>
      <c r="CF138" s="44">
        <f t="shared" si="994"/>
        <v>0</v>
      </c>
      <c r="CG138" s="44"/>
      <c r="CH138" s="44">
        <f t="shared" si="995"/>
        <v>0</v>
      </c>
      <c r="CI138" s="44"/>
      <c r="CJ138" s="44">
        <f t="shared" si="996"/>
        <v>0</v>
      </c>
      <c r="CK138" s="44">
        <v>1</v>
      </c>
      <c r="CL138" s="44">
        <f t="shared" si="997"/>
        <v>67036.360533333325</v>
      </c>
      <c r="CM138" s="44"/>
      <c r="CN138" s="44">
        <f t="shared" si="998"/>
        <v>0</v>
      </c>
      <c r="CO138" s="44"/>
      <c r="CP138" s="44">
        <f t="shared" si="999"/>
        <v>0</v>
      </c>
      <c r="CQ138" s="49"/>
      <c r="CR138" s="44">
        <f t="shared" si="1000"/>
        <v>0</v>
      </c>
      <c r="CS138" s="44">
        <v>1</v>
      </c>
      <c r="CT138" s="44">
        <f t="shared" si="1001"/>
        <v>92118.756351999982</v>
      </c>
      <c r="CU138" s="44"/>
      <c r="CV138" s="44">
        <f t="shared" si="1002"/>
        <v>0</v>
      </c>
      <c r="CW138" s="44"/>
      <c r="CX138" s="44">
        <f t="shared" si="1003"/>
        <v>0</v>
      </c>
      <c r="CY138" s="44">
        <v>1</v>
      </c>
      <c r="CZ138" s="44">
        <f t="shared" si="1004"/>
        <v>92118.756351999982</v>
      </c>
      <c r="DA138" s="44"/>
      <c r="DB138" s="44">
        <f t="shared" si="1005"/>
        <v>0</v>
      </c>
      <c r="DC138" s="44">
        <v>1</v>
      </c>
      <c r="DD138" s="44">
        <f t="shared" si="1006"/>
        <v>76131.746133333305</v>
      </c>
      <c r="DE138" s="44"/>
      <c r="DF138" s="44">
        <f t="shared" si="1007"/>
        <v>0</v>
      </c>
      <c r="DG138" s="44"/>
      <c r="DH138" s="44">
        <f t="shared" si="1008"/>
        <v>0</v>
      </c>
      <c r="DI138" s="44"/>
      <c r="DJ138" s="44">
        <f t="shared" si="1009"/>
        <v>0</v>
      </c>
      <c r="DK138" s="44"/>
      <c r="DL138" s="44">
        <f t="shared" si="1010"/>
        <v>0</v>
      </c>
      <c r="DM138" s="44"/>
      <c r="DN138" s="44">
        <f t="shared" si="795"/>
        <v>0</v>
      </c>
      <c r="DO138" s="44"/>
      <c r="DP138" s="44">
        <f t="shared" si="570"/>
        <v>0</v>
      </c>
      <c r="DQ138" s="44">
        <f t="shared" si="1011"/>
        <v>41</v>
      </c>
      <c r="DR138" s="44">
        <f t="shared" si="1011"/>
        <v>3301967.4610346667</v>
      </c>
    </row>
    <row r="139" spans="1:122" ht="16.5" customHeight="1" x14ac:dyDescent="0.25">
      <c r="A139" s="100">
        <v>18</v>
      </c>
      <c r="B139" s="102"/>
      <c r="C139" s="102" t="s">
        <v>270</v>
      </c>
      <c r="D139" s="109">
        <f t="shared" si="572"/>
        <v>19063</v>
      </c>
      <c r="E139" s="110">
        <v>18530</v>
      </c>
      <c r="F139" s="110">
        <v>18715</v>
      </c>
      <c r="G139" s="115">
        <v>1.69</v>
      </c>
      <c r="H139" s="111">
        <v>1</v>
      </c>
      <c r="I139" s="111">
        <v>1</v>
      </c>
      <c r="J139" s="112"/>
      <c r="K139" s="109">
        <v>1.4</v>
      </c>
      <c r="L139" s="109">
        <v>1.68</v>
      </c>
      <c r="M139" s="109">
        <v>2.23</v>
      </c>
      <c r="N139" s="109">
        <v>2.57</v>
      </c>
      <c r="O139" s="108">
        <f t="shared" ref="O139:BZ139" si="1012">SUM(O140:O142)</f>
        <v>383</v>
      </c>
      <c r="P139" s="108">
        <f t="shared" si="1012"/>
        <v>17194749.992466666</v>
      </c>
      <c r="Q139" s="108">
        <f t="shared" si="1012"/>
        <v>0</v>
      </c>
      <c r="R139" s="108">
        <f t="shared" si="1012"/>
        <v>0</v>
      </c>
      <c r="S139" s="108">
        <v>0</v>
      </c>
      <c r="T139" s="108">
        <f t="shared" ref="T139:AF139" si="1013">SUM(T140:T142)</f>
        <v>0</v>
      </c>
      <c r="U139" s="108">
        <f t="shared" si="1013"/>
        <v>0</v>
      </c>
      <c r="V139" s="108">
        <f t="shared" si="1013"/>
        <v>0</v>
      </c>
      <c r="W139" s="108">
        <f t="shared" si="1013"/>
        <v>0</v>
      </c>
      <c r="X139" s="108">
        <f t="shared" si="1013"/>
        <v>0</v>
      </c>
      <c r="Y139" s="108">
        <f t="shared" si="1013"/>
        <v>93</v>
      </c>
      <c r="Z139" s="108">
        <f t="shared" si="1013"/>
        <v>3968502.6007083338</v>
      </c>
      <c r="AA139" s="108">
        <f t="shared" si="1013"/>
        <v>0</v>
      </c>
      <c r="AB139" s="108">
        <f t="shared" si="1013"/>
        <v>0</v>
      </c>
      <c r="AC139" s="108">
        <f t="shared" si="1013"/>
        <v>0</v>
      </c>
      <c r="AD139" s="108">
        <f t="shared" si="1013"/>
        <v>0</v>
      </c>
      <c r="AE139" s="108">
        <f t="shared" si="1013"/>
        <v>0</v>
      </c>
      <c r="AF139" s="108">
        <f t="shared" si="1013"/>
        <v>0</v>
      </c>
      <c r="AG139" s="108">
        <f t="shared" si="1012"/>
        <v>85</v>
      </c>
      <c r="AH139" s="108">
        <f t="shared" si="1012"/>
        <v>3933472.1857083328</v>
      </c>
      <c r="AI139" s="108">
        <f t="shared" si="1012"/>
        <v>0</v>
      </c>
      <c r="AJ139" s="108">
        <f t="shared" si="1012"/>
        <v>0</v>
      </c>
      <c r="AK139" s="108">
        <f t="shared" si="1012"/>
        <v>0</v>
      </c>
      <c r="AL139" s="108">
        <f t="shared" si="1012"/>
        <v>0</v>
      </c>
      <c r="AM139" s="108">
        <f t="shared" si="1012"/>
        <v>0</v>
      </c>
      <c r="AN139" s="108">
        <f t="shared" si="1012"/>
        <v>0</v>
      </c>
      <c r="AO139" s="108">
        <f t="shared" si="1012"/>
        <v>6</v>
      </c>
      <c r="AP139" s="108">
        <f t="shared" si="1012"/>
        <v>325962.54731599998</v>
      </c>
      <c r="AQ139" s="108">
        <f t="shared" si="1012"/>
        <v>40</v>
      </c>
      <c r="AR139" s="108">
        <f t="shared" si="1012"/>
        <v>1917570.38515</v>
      </c>
      <c r="AS139" s="108">
        <f t="shared" si="1012"/>
        <v>3</v>
      </c>
      <c r="AT139" s="108">
        <f t="shared" si="1012"/>
        <v>149255.55808799999</v>
      </c>
      <c r="AU139" s="108">
        <f t="shared" si="1012"/>
        <v>0</v>
      </c>
      <c r="AV139" s="108">
        <f t="shared" si="1012"/>
        <v>0</v>
      </c>
      <c r="AW139" s="108">
        <f t="shared" si="1012"/>
        <v>0</v>
      </c>
      <c r="AX139" s="108">
        <f t="shared" si="1012"/>
        <v>0</v>
      </c>
      <c r="AY139" s="108">
        <f t="shared" si="1012"/>
        <v>0</v>
      </c>
      <c r="AZ139" s="108">
        <f t="shared" si="1012"/>
        <v>0</v>
      </c>
      <c r="BA139" s="108">
        <f t="shared" si="1012"/>
        <v>0</v>
      </c>
      <c r="BB139" s="108">
        <f t="shared" si="1012"/>
        <v>0</v>
      </c>
      <c r="BC139" s="108">
        <f t="shared" si="1012"/>
        <v>0</v>
      </c>
      <c r="BD139" s="108">
        <f t="shared" si="1012"/>
        <v>0</v>
      </c>
      <c r="BE139" s="108">
        <f t="shared" si="1012"/>
        <v>0</v>
      </c>
      <c r="BF139" s="108">
        <f t="shared" si="1012"/>
        <v>0</v>
      </c>
      <c r="BG139" s="108">
        <v>0</v>
      </c>
      <c r="BH139" s="108">
        <f t="shared" ref="BH139:BI139" si="1014">SUM(BH140:BH142)</f>
        <v>0</v>
      </c>
      <c r="BI139" s="108">
        <f t="shared" si="1014"/>
        <v>0</v>
      </c>
      <c r="BJ139" s="108">
        <f t="shared" si="1012"/>
        <v>0</v>
      </c>
      <c r="BK139" s="108">
        <f t="shared" si="1012"/>
        <v>2</v>
      </c>
      <c r="BL139" s="108">
        <f t="shared" si="1012"/>
        <v>83325.859936666646</v>
      </c>
      <c r="BM139" s="108">
        <f t="shared" si="1012"/>
        <v>5</v>
      </c>
      <c r="BN139" s="108">
        <f t="shared" si="1012"/>
        <v>207299.38623333332</v>
      </c>
      <c r="BO139" s="108">
        <f t="shared" si="1012"/>
        <v>0</v>
      </c>
      <c r="BP139" s="108">
        <f t="shared" si="1012"/>
        <v>0</v>
      </c>
      <c r="BQ139" s="108">
        <f t="shared" si="1012"/>
        <v>7</v>
      </c>
      <c r="BR139" s="108">
        <f t="shared" si="1012"/>
        <v>427170.46932000003</v>
      </c>
      <c r="BS139" s="108">
        <f t="shared" si="1012"/>
        <v>0</v>
      </c>
      <c r="BT139" s="108">
        <f t="shared" si="1012"/>
        <v>0</v>
      </c>
      <c r="BU139" s="108">
        <f t="shared" si="1012"/>
        <v>2</v>
      </c>
      <c r="BV139" s="108">
        <f t="shared" si="1012"/>
        <v>67864.840679999994</v>
      </c>
      <c r="BW139" s="108">
        <f t="shared" si="1012"/>
        <v>0</v>
      </c>
      <c r="BX139" s="108">
        <f t="shared" si="1012"/>
        <v>0</v>
      </c>
      <c r="BY139" s="108">
        <f t="shared" si="1012"/>
        <v>0</v>
      </c>
      <c r="BZ139" s="108">
        <f t="shared" si="1012"/>
        <v>0</v>
      </c>
      <c r="CA139" s="108">
        <f t="shared" ref="CA139:DR139" si="1015">SUM(CA140:CA142)</f>
        <v>0</v>
      </c>
      <c r="CB139" s="108">
        <f t="shared" si="1015"/>
        <v>0</v>
      </c>
      <c r="CC139" s="108">
        <f t="shared" si="1015"/>
        <v>2</v>
      </c>
      <c r="CD139" s="108">
        <f t="shared" si="1015"/>
        <v>98287.010639999993</v>
      </c>
      <c r="CE139" s="108">
        <f t="shared" si="1015"/>
        <v>0</v>
      </c>
      <c r="CF139" s="108">
        <f t="shared" si="1015"/>
        <v>0</v>
      </c>
      <c r="CG139" s="108">
        <f t="shared" si="1015"/>
        <v>0</v>
      </c>
      <c r="CH139" s="108">
        <f t="shared" si="1015"/>
        <v>0</v>
      </c>
      <c r="CI139" s="108">
        <f t="shared" si="1015"/>
        <v>0</v>
      </c>
      <c r="CJ139" s="108">
        <f t="shared" si="1015"/>
        <v>0</v>
      </c>
      <c r="CK139" s="108">
        <f t="shared" si="1015"/>
        <v>1</v>
      </c>
      <c r="CL139" s="108">
        <f t="shared" si="1015"/>
        <v>44778.193949999993</v>
      </c>
      <c r="CM139" s="108">
        <f t="shared" si="1015"/>
        <v>15</v>
      </c>
      <c r="CN139" s="108">
        <f t="shared" si="1015"/>
        <v>755728.98531899997</v>
      </c>
      <c r="CO139" s="108">
        <f t="shared" si="1015"/>
        <v>6</v>
      </c>
      <c r="CP139" s="108">
        <f t="shared" si="1015"/>
        <v>334046.36987399991</v>
      </c>
      <c r="CQ139" s="113">
        <f t="shared" si="1015"/>
        <v>0</v>
      </c>
      <c r="CR139" s="108">
        <f t="shared" si="1015"/>
        <v>0</v>
      </c>
      <c r="CS139" s="108">
        <f t="shared" si="1015"/>
        <v>6</v>
      </c>
      <c r="CT139" s="108">
        <f t="shared" si="1015"/>
        <v>340365.36424799997</v>
      </c>
      <c r="CU139" s="108">
        <f t="shared" si="1015"/>
        <v>3</v>
      </c>
      <c r="CV139" s="108">
        <f t="shared" si="1015"/>
        <v>160459.82026199999</v>
      </c>
      <c r="CW139" s="108">
        <f t="shared" si="1015"/>
        <v>2</v>
      </c>
      <c r="CX139" s="108">
        <f t="shared" si="1015"/>
        <v>113679.96950099997</v>
      </c>
      <c r="CY139" s="108">
        <f t="shared" si="1015"/>
        <v>0</v>
      </c>
      <c r="CZ139" s="108">
        <f t="shared" si="1015"/>
        <v>0</v>
      </c>
      <c r="DA139" s="108">
        <f t="shared" si="1015"/>
        <v>0</v>
      </c>
      <c r="DB139" s="108">
        <f t="shared" si="1015"/>
        <v>0</v>
      </c>
      <c r="DC139" s="108">
        <f t="shared" si="1015"/>
        <v>5</v>
      </c>
      <c r="DD139" s="108">
        <f t="shared" si="1015"/>
        <v>217821.20908333332</v>
      </c>
      <c r="DE139" s="108">
        <f t="shared" si="1015"/>
        <v>2</v>
      </c>
      <c r="DF139" s="108">
        <f t="shared" si="1015"/>
        <v>86537.784806666663</v>
      </c>
      <c r="DG139" s="108">
        <f t="shared" si="1015"/>
        <v>0</v>
      </c>
      <c r="DH139" s="108">
        <f t="shared" si="1015"/>
        <v>0</v>
      </c>
      <c r="DI139" s="108">
        <f t="shared" si="1015"/>
        <v>3</v>
      </c>
      <c r="DJ139" s="108">
        <f t="shared" si="1015"/>
        <v>187504.20107999997</v>
      </c>
      <c r="DK139" s="108">
        <f t="shared" si="1015"/>
        <v>0</v>
      </c>
      <c r="DL139" s="108">
        <f t="shared" si="1015"/>
        <v>0</v>
      </c>
      <c r="DM139" s="108">
        <f t="shared" si="1015"/>
        <v>3</v>
      </c>
      <c r="DN139" s="108">
        <f t="shared" si="1015"/>
        <v>293671.81733624998</v>
      </c>
      <c r="DO139" s="108">
        <f t="shared" si="1015"/>
        <v>0</v>
      </c>
      <c r="DP139" s="108">
        <f t="shared" si="1015"/>
        <v>0</v>
      </c>
      <c r="DQ139" s="108">
        <f t="shared" si="1015"/>
        <v>674</v>
      </c>
      <c r="DR139" s="108">
        <f t="shared" si="1015"/>
        <v>30908054.551707581</v>
      </c>
    </row>
    <row r="140" spans="1:122" x14ac:dyDescent="0.25">
      <c r="A140" s="51"/>
      <c r="B140" s="97">
        <v>112</v>
      </c>
      <c r="C140" s="38" t="s">
        <v>271</v>
      </c>
      <c r="D140" s="39">
        <f t="shared" si="572"/>
        <v>19063</v>
      </c>
      <c r="E140" s="40">
        <v>18530</v>
      </c>
      <c r="F140" s="40">
        <v>18715</v>
      </c>
      <c r="G140" s="53">
        <v>1.66</v>
      </c>
      <c r="H140" s="42">
        <v>1</v>
      </c>
      <c r="I140" s="43">
        <v>0.9</v>
      </c>
      <c r="J140" s="43"/>
      <c r="K140" s="39">
        <v>1.4</v>
      </c>
      <c r="L140" s="39">
        <v>1.68</v>
      </c>
      <c r="M140" s="39">
        <v>2.23</v>
      </c>
      <c r="N140" s="39">
        <v>2.57</v>
      </c>
      <c r="O140" s="44">
        <v>175</v>
      </c>
      <c r="P140" s="44">
        <f t="shared" ref="P140:P141" si="1016">(O140/12*5*$D140*$G140*$H140*$K140*P$8)+(O140/12*4*$E140*$G140*$I140*$K140)+(O140/12*3*$F140*$G140*$I140*$K140)</f>
        <v>7236096.2129166657</v>
      </c>
      <c r="Q140" s="44">
        <v>0</v>
      </c>
      <c r="R140" s="44">
        <f t="shared" ref="R140:R141" si="1017">(Q140/12*5*$D140*$G140*$H140*$K140*R$8)+(Q140/12*4*$E140*$G140*$I140*$K140)+(Q140/12*3*$F140*$G140*$I140*$K140)</f>
        <v>0</v>
      </c>
      <c r="S140" s="44">
        <v>0</v>
      </c>
      <c r="T140" s="44">
        <f t="shared" ref="T140:T141" si="1018">(S140/12*5*$D140*$G140*$H140*$K140*T$8)+(S140/12*4*$E140*$G140*$I140*$K140)+(S140/12*3*$F140*$G140*$I140*$K140)</f>
        <v>0</v>
      </c>
      <c r="U140" s="44"/>
      <c r="V140" s="44">
        <f t="shared" ref="V140:V141" si="1019">(U140/12*5*$D140*$G140*$H140*$K140*V$8)+(U140/12*4*$E140*$G140*$I140*$K140)+(U140/12*3*$F140*$G140*$I140*$K140)</f>
        <v>0</v>
      </c>
      <c r="W140" s="44">
        <v>0</v>
      </c>
      <c r="X140" s="44">
        <f t="shared" ref="X140:X141" si="1020">(W140/12*5*$D140*$G140*$H140*$K140*X$8)+(W140/12*4*$E140*$G140*$I140*$K140)+(W140/12*3*$F140*$G140*$I140*$K140)</f>
        <v>0</v>
      </c>
      <c r="Y140" s="44">
        <v>74</v>
      </c>
      <c r="Z140" s="44">
        <f t="shared" ref="Z140:Z141" si="1021">(Y140/12*5*$D140*$G140*$H140*$K140*Z$8)+(Y140/12*4*$E140*$G140*$I140*$K140)+(Y140/12*3*$F140*$G140*$I140*$K140)</f>
        <v>3059834.9700333336</v>
      </c>
      <c r="AA140" s="44">
        <v>0</v>
      </c>
      <c r="AB140" s="44">
        <f t="shared" ref="AB140:AB141" si="1022">(AA140/12*5*$D140*$G140*$H140*$K140*AB$8)+(AA140/12*4*$E140*$G140*$I140*$K140)+(AA140/12*3*$F140*$G140*$I140*$K140)</f>
        <v>0</v>
      </c>
      <c r="AC140" s="44">
        <v>0</v>
      </c>
      <c r="AD140" s="44">
        <f t="shared" ref="AD140:AD141" si="1023">(AC140/12*5*$D140*$G140*$H140*$K140*AD$8)+(AC140/12*4*$E140*$G140*$I140*$K140)+(AC140/12*3*$F140*$G140*$I140*$K140)</f>
        <v>0</v>
      </c>
      <c r="AE140" s="44">
        <v>0</v>
      </c>
      <c r="AF140" s="44">
        <f t="shared" ref="AF140:AF141" si="1024">(AE140/12*5*$D140*$G140*$H140*$K140*AF$8)+(AE140/12*4*$E140*$G140*$I140*$K140)+(AE140/12*3*$F140*$G140*$I140*$K140)</f>
        <v>0</v>
      </c>
      <c r="AG140" s="44">
        <v>20</v>
      </c>
      <c r="AH140" s="44">
        <f t="shared" ref="AH140:AH141" si="1025">(AG140/12*5*$D140*$G140*$H140*$K140*AH$8)+(AG140/12*4*$E140*$G140*$I140*$K140)+(AG140/12*3*$F140*$G140*$I140*$K140)</f>
        <v>826982.42433333327</v>
      </c>
      <c r="AI140" s="44">
        <v>0</v>
      </c>
      <c r="AJ140" s="44">
        <f t="shared" ref="AJ140:AJ141" si="1026">(AI140/12*5*$D140*$G140*$H140*$K140*AJ$8)+(AI140/12*4*$E140*$G140*$I140*$K140)+(AI140/12*3*$F140*$G140*$I140*$K140)</f>
        <v>0</v>
      </c>
      <c r="AK140" s="44"/>
      <c r="AL140" s="44">
        <f t="shared" ref="AL140:AL141" si="1027">(AK140/12*5*$D140*$G140*$H140*$K140*AL$8)+(AK140/12*4*$E140*$G140*$I140*$K140)+(AK140/12*3*$F140*$G140*$I140*$K140)</f>
        <v>0</v>
      </c>
      <c r="AM140" s="47">
        <v>0</v>
      </c>
      <c r="AN140" s="44">
        <f t="shared" ref="AN140:AN141" si="1028">(AM140/12*5*$D140*$G140*$H140*$K140*AN$8)+(AM140/12*4*$E140*$G140*$I140*$K140)+(AM140/12*3*$F140*$G140*$I140*$K140)</f>
        <v>0</v>
      </c>
      <c r="AO140" s="48">
        <v>1</v>
      </c>
      <c r="AP140" s="44">
        <f t="shared" ref="AP140:AP141" si="1029">(AO140/12*5*$D140*$G140*$H140*$L140*AP$8)+(AO140/12*4*$E140*$G140*$I140*$L140)+(AO140/12*3*$F140*$G140*$I140*$L140)</f>
        <v>49751.852695999987</v>
      </c>
      <c r="AQ140" s="44">
        <v>25</v>
      </c>
      <c r="AR140" s="44">
        <f t="shared" ref="AR140:AR141" si="1030">(AQ140/12*5*$D140*$G140*$H140*$L140*AR$8)+(AQ140/12*4*$E140*$G140*$I140*$L140)+(AQ140/12*3*$F140*$G140*$I140*$L140)</f>
        <v>1185095.6215000001</v>
      </c>
      <c r="AS140" s="44">
        <v>3</v>
      </c>
      <c r="AT140" s="44">
        <f t="shared" ref="AT140:AT141" si="1031">(AS140/12*5*$D140*$G140*$H140*$L140*AT$8)+(AS140/12*4*$E140*$G140*$I140*$L140)+(AS140/12*3*$F140*$G140*$I140*$L140)</f>
        <v>149255.55808799999</v>
      </c>
      <c r="AU140" s="44">
        <v>0</v>
      </c>
      <c r="AV140" s="44">
        <f t="shared" ref="AV140:AV141" si="1032">(AU140/12*5*$D140*$G140*$H140*$L140*AV$8)+(AU140/12*4*$E140*$G140*$I140*$L140)+(AU140/12*3*$F140*$G140*$I140*$L140)</f>
        <v>0</v>
      </c>
      <c r="AW140" s="44"/>
      <c r="AX140" s="44">
        <f t="shared" ref="AX140:AX141" si="1033">(AW140/12*5*$D140*$G140*$H140*$K140*AX$8)+(AW140/12*4*$E140*$G140*$I140*$K140)+(AW140/12*3*$F140*$G140*$I140*$K140)</f>
        <v>0</v>
      </c>
      <c r="AY140" s="44"/>
      <c r="AZ140" s="44">
        <f t="shared" ref="AZ140:AZ141" si="1034">(AY140/12*5*$D140*$G140*$H140*$K140*AZ$8)+(AY140/12*4*$E140*$G140*$I140*$K140)+(AY140/12*3*$F140*$G140*$I140*$K140)</f>
        <v>0</v>
      </c>
      <c r="BA140" s="44"/>
      <c r="BB140" s="44">
        <f t="shared" ref="BB140:BB141" si="1035">(BA140/12*5*$D140*$G140*$H140*$L140*BB$8)+(BA140/12*4*$E140*$G140*$I140*$L140)+(BA140/12*3*$F140*$G140*$I140*$L140)</f>
        <v>0</v>
      </c>
      <c r="BC140" s="44">
        <v>0</v>
      </c>
      <c r="BD140" s="44">
        <f t="shared" ref="BD140:BD141" si="1036">(BC140/12*5*$D140*$G140*$H140*$K140*BD$8)+(BC140/12*4*$E140*$G140*$I140*$K140)+(BC140/12*3*$F140*$G140*$I140*$K140)</f>
        <v>0</v>
      </c>
      <c r="BE140" s="44">
        <v>0</v>
      </c>
      <c r="BF140" s="44">
        <f t="shared" ref="BF140:BF141" si="1037">(BE140/12*5*$D140*$G140*$H140*$K140*BF$8)+(BE140/12*4*$E140*$G140*$I140*$K140)+(BE140/12*3*$F140*$G140*$I140*$K140)</f>
        <v>0</v>
      </c>
      <c r="BG140" s="44">
        <v>0</v>
      </c>
      <c r="BH140" s="44">
        <f t="shared" ref="BH140:BH141" si="1038">(BG140/12*5*$D140*$G140*$H140*$K140*BH$8)+(BG140/12*4*$E140*$G140*$I140*$K140)+(BG140/12*3*$F140*$G140*$I140*$K140)</f>
        <v>0</v>
      </c>
      <c r="BI140" s="44">
        <v>0</v>
      </c>
      <c r="BJ140" s="44">
        <f t="shared" ref="BJ140:BJ141" si="1039">(BI140/12*5*$D140*$G140*$H140*$L140*BJ$8)+(BI140/12*4*$E140*$G140*$I140*$L140)+(BI140/12*3*$F140*$G140*$I140*$L140)</f>
        <v>0</v>
      </c>
      <c r="BK140" s="44">
        <v>2</v>
      </c>
      <c r="BL140" s="44">
        <f t="shared" ref="BL140:BL141" si="1040">(BK140/12*5*$D140*$G140*$H140*$K140*BL$8)+(BK140/12*4*$E140*$G140*$I140*$K140)+(BK140/12*3*$F140*$G140*$I140*$K140)</f>
        <v>83325.859936666646</v>
      </c>
      <c r="BM140" s="44">
        <v>5</v>
      </c>
      <c r="BN140" s="44">
        <f t="shared" ref="BN140:BN141" si="1041">(BM140/12*5*$D140*$G140*$H140*$K140*BN$8)+(BM140/12*4*$E140*$G140*$I140*$K140)+(BM140/12*3*$F140*$G140*$I140*$K140)</f>
        <v>207299.38623333332</v>
      </c>
      <c r="BO140" s="54"/>
      <c r="BP140" s="44">
        <f t="shared" ref="BP140:BP141" si="1042">(BO140/12*5*$D140*$G140*$H140*$L140*BP$8)+(BO140/12*4*$E140*$G140*$I140*$L140)+(BO140/12*3*$F140*$G140*$I140*$L140)</f>
        <v>0</v>
      </c>
      <c r="BQ140" s="44">
        <v>0</v>
      </c>
      <c r="BR140" s="44">
        <f t="shared" ref="BR140:BR141" si="1043">(BQ140/12*5*$D140*$G140*$H140*$L140*BR$8)+(BQ140/12*4*$E140*$G140*$I140*$L140)+(BQ140/12*3*$F140*$G140*$I140*$L140)</f>
        <v>0</v>
      </c>
      <c r="BS140" s="44">
        <v>0</v>
      </c>
      <c r="BT140" s="44">
        <f t="shared" ref="BT140:BT141" si="1044">(BS140/12*5*$D140*$G140*$H140*$K140*BT$8)+(BS140/12*4*$E140*$G140*$I140*$K140)+(BS140/12*3*$F140*$G140*$I140*$K140)</f>
        <v>0</v>
      </c>
      <c r="BU140" s="44">
        <v>0</v>
      </c>
      <c r="BV140" s="44">
        <f t="shared" ref="BV140:BV141" si="1045">(BU140/12*5*$D140*$G140*$H140*$K140*BV$8)+(BU140/12*4*$E140*$G140*$I140*$K140)+(BU140/12*3*$F140*$G140*$I140*$K140)</f>
        <v>0</v>
      </c>
      <c r="BW140" s="44">
        <v>0</v>
      </c>
      <c r="BX140" s="44">
        <f t="shared" ref="BX140:BX141" si="1046">(BW140/12*5*$D140*$G140*$H140*$L140*BX$8)+(BW140/12*4*$E140*$G140*$I140*$L140)+(BW140/12*3*$F140*$G140*$I140*$L140)</f>
        <v>0</v>
      </c>
      <c r="BY140" s="44"/>
      <c r="BZ140" s="44">
        <f t="shared" ref="BZ140:BZ141" si="1047">(BY140/12*5*$D140*$G140*$H140*$L140*BZ$8)+(BY140/12*4*$E140*$G140*$I140*$L140)+(BY140/12*3*$F140*$G140*$I140*$L140)</f>
        <v>0</v>
      </c>
      <c r="CA140" s="44">
        <v>0</v>
      </c>
      <c r="CB140" s="44">
        <f t="shared" ref="CB140:CB141" si="1048">(CA140/12*5*$D140*$G140*$H140*$K140*CB$8)+(CA140/12*4*$E140*$G140*$I140*$K140)+(CA140/12*3*$F140*$G140*$I140*$K140)</f>
        <v>0</v>
      </c>
      <c r="CC140" s="44">
        <v>0</v>
      </c>
      <c r="CD140" s="44">
        <f t="shared" ref="CD140:CD141" si="1049">(CC140/12*5*$D140*$G140*$H140*$L140*CD$8)+(CC140/12*4*$E140*$G140*$I140*$L140)+(CC140/12*3*$F140*$G140*$I140*$L140)</f>
        <v>0</v>
      </c>
      <c r="CE140" s="44">
        <v>0</v>
      </c>
      <c r="CF140" s="44">
        <f t="shared" ref="CF140:CF141" si="1050">(CE140/12*5*$D140*$G140*$H140*$K140*CF$8)+(CE140/12*4*$E140*$G140*$I140*$K140)+(CE140/12*3*$F140*$G140*$I140*$K140)</f>
        <v>0</v>
      </c>
      <c r="CG140" s="44"/>
      <c r="CH140" s="44">
        <f t="shared" ref="CH140:CH141" si="1051">(CG140/12*5*$D140*$G140*$H140*$K140*CH$8)+(CG140/12*4*$E140*$G140*$I140*$K140)+(CG140/12*3*$F140*$G140*$I140*$K140)</f>
        <v>0</v>
      </c>
      <c r="CI140" s="44"/>
      <c r="CJ140" s="44">
        <f t="shared" ref="CJ140:CJ141" si="1052">(CI140/12*5*$D140*$G140*$H140*$K140*CJ$8)+(CI140/12*4*$E140*$G140*$I140*$K140)+(CI140/12*3*$F140*$G140*$I140*$K140)</f>
        <v>0</v>
      </c>
      <c r="CK140" s="44"/>
      <c r="CL140" s="44">
        <f t="shared" ref="CL140:CL141" si="1053">(CK140/12*5*$D140*$G140*$H140*$K140*CL$8)+(CK140/12*4*$E140*$G140*$I140*$K140)+(CK140/12*3*$F140*$G140*$I140*$K140)</f>
        <v>0</v>
      </c>
      <c r="CM140" s="44">
        <v>12</v>
      </c>
      <c r="CN140" s="44">
        <f t="shared" ref="CN140:CN141" si="1054">(CM140/12*5*$D140*$G140*$H140*$L140*CN$8)+(CM140/12*4*$E140*$G140*$I140*$L140)+(CM140/12*3*$F140*$G140*$I140*$L140)</f>
        <v>591440.12844</v>
      </c>
      <c r="CO140" s="44">
        <v>4</v>
      </c>
      <c r="CP140" s="44">
        <f t="shared" ref="CP140:CP141" si="1055">(CO140/12*5*$D140*$G140*$H140*$L140*CP$8)+(CO140/12*4*$E140*$G140*$I140*$L140)+(CO140/12*3*$F140*$G140*$I140*$L140)</f>
        <v>208133.70765599993</v>
      </c>
      <c r="CQ140" s="49"/>
      <c r="CR140" s="44">
        <f t="shared" ref="CR140:CR141" si="1056">(CQ140/12*5*$D140*$G140*$H140*$K140*CR$8)+(CQ140/12*4*$E140*$G140*$I140*$K140)+(CQ140/12*3*$F140*$G140*$I140*$K140)</f>
        <v>0</v>
      </c>
      <c r="CS140" s="44">
        <v>3</v>
      </c>
      <c r="CT140" s="44">
        <f t="shared" ref="CT140:CT141" si="1057">(CS140/12*5*$D140*$G140*$H140*$L140*CT$8)+(CS140/12*4*$E140*$G140*$I140*$L140)+(CS140/12*3*$F140*$G140*$I140*$L140)</f>
        <v>155768.012652</v>
      </c>
      <c r="CU140" s="44"/>
      <c r="CV140" s="44">
        <f t="shared" ref="CV140:CV141" si="1058">(CU140/12*5*$D140*$G140*$H140*$L140*CV$8)+(CU140/12*4*$E140*$G140*$I140*$L140)+(CU140/12*3*$F140*$G140*$I140*$L140)</f>
        <v>0</v>
      </c>
      <c r="CW140" s="44">
        <v>1</v>
      </c>
      <c r="CX140" s="44">
        <f t="shared" ref="CX140:CX141" si="1059">(CW140/12*5*$D140*$G140*$H140*$L140*CX$8)+(CW140/12*4*$E140*$G140*$I140*$L140)+(CW140/12*3*$F140*$G140*$I140*$L140)</f>
        <v>52033.426913999981</v>
      </c>
      <c r="CY140" s="44"/>
      <c r="CZ140" s="44">
        <f t="shared" ref="CZ140:CZ141" si="1060">(CY140/12*5*$D140*$G140*$H140*$L140*CZ$8)+(CY140/12*4*$E140*$G140*$I140*$L140)+(CY140/12*3*$F140*$G140*$I140*$L140)</f>
        <v>0</v>
      </c>
      <c r="DA140" s="44"/>
      <c r="DB140" s="44">
        <f t="shared" ref="DB140:DB141" si="1061">(DA140/12*5*$D140*$G140*$H140*$L140*DB$8)+(DA140/12*4*$E140*$G140*$I140*$L140)+(DA140/12*3*$F140*$G140*$I140*$L140)</f>
        <v>0</v>
      </c>
      <c r="DC140" s="44">
        <v>5</v>
      </c>
      <c r="DD140" s="44">
        <f t="shared" ref="DD140:DD141" si="1062">(DC140/12*5*$D140*$G140*$H140*$K140*DD$8)+(DC140/12*4*$E140*$G140*$I140*$K140)+(DC140/12*3*$F140*$G140*$I140*$K140)</f>
        <v>217821.20908333332</v>
      </c>
      <c r="DE140" s="44">
        <v>2</v>
      </c>
      <c r="DF140" s="44">
        <f t="shared" ref="DF140:DF141" si="1063">(DE140/12*5*$D140*$G140*$H140*$K140*DF$8)+(DE140/12*4*$E140*$G140*$I140*$K140)+(DE140/12*3*$F140*$G140*$I140*$K140)</f>
        <v>86537.784806666663</v>
      </c>
      <c r="DG140" s="44"/>
      <c r="DH140" s="44">
        <f t="shared" ref="DH140:DH141" si="1064">(DG140/12*5*$D140*$G140*$H140*$L140*DH$8)+(DG140/12*4*$E140*$G140*$I140*$L140)+(DG140/12*3*$F140*$G140*$I140*$L140)</f>
        <v>0</v>
      </c>
      <c r="DI140" s="44">
        <v>1</v>
      </c>
      <c r="DJ140" s="44">
        <f t="shared" ref="DJ140:DJ141" si="1065">(DI140/12*5*$D140*$G140*$H140*$L140*DJ$8)+(DI140/12*4*$E140*$G140*$I140*$L140)+(DI140/12*3*$F140*$G140*$I140*$L140)</f>
        <v>55156.746959999989</v>
      </c>
      <c r="DK140" s="44"/>
      <c r="DL140" s="44">
        <f t="shared" ref="DL140:DL141" si="1066">(DK140/12*5*$D140*$G140*$H140*$M140*DL$8)+(DK140/12*4*$E140*$G140*$I140*$M140)+(DK140/12*3*$F140*$G140*$I140*$M140)</f>
        <v>0</v>
      </c>
      <c r="DM140" s="44"/>
      <c r="DN140" s="44">
        <f t="shared" ref="DN140:DN141" si="1067">(DM140/12*5*$D140*$G140*$H140*$N140*DN$8)+(DM140/12*4*$E140*$G140*$I140*$N140)+(DM140/12*3*$F140*$G140*$I140*$N140)</f>
        <v>0</v>
      </c>
      <c r="DO140" s="44"/>
      <c r="DP140" s="44">
        <f t="shared" ref="DP140:DP203" si="1068">(DO140*$D140*$G140*$H140*$L140*DP$8)</f>
        <v>0</v>
      </c>
      <c r="DQ140" s="44">
        <f t="shared" ref="DQ140:DR142" si="1069">SUM(O140,Q140,S140,U140,W140,Y140,AA140,AC140,AE140,AG140,AI140,AK140,AM140,AO140,AQ140,AS140,AU140,AW140,AY140,BA140,BC140,BE140,BG140,BI140,BK140,BM140,BO140,BQ140,BS140,BU140,BW140,BY140,CA140,CC140,CE140,CG140,CI140,CK140,CM140,CO140,CQ140,CS140,CU140,CW140,CY140,DA140,DC140,DE140,DG140,DI140,DK140,DM140,DO140)</f>
        <v>333</v>
      </c>
      <c r="DR140" s="44">
        <f t="shared" si="1069"/>
        <v>14164532.902249334</v>
      </c>
    </row>
    <row r="141" spans="1:122" ht="30" customHeight="1" x14ac:dyDescent="0.25">
      <c r="A141" s="51"/>
      <c r="B141" s="97">
        <v>113</v>
      </c>
      <c r="C141" s="38" t="s">
        <v>272</v>
      </c>
      <c r="D141" s="39">
        <f t="shared" si="572"/>
        <v>19063</v>
      </c>
      <c r="E141" s="40">
        <v>18530</v>
      </c>
      <c r="F141" s="40">
        <v>18715</v>
      </c>
      <c r="G141" s="53">
        <v>1.82</v>
      </c>
      <c r="H141" s="42">
        <v>1</v>
      </c>
      <c r="I141" s="42">
        <v>1</v>
      </c>
      <c r="J141" s="43"/>
      <c r="K141" s="39">
        <v>1.4</v>
      </c>
      <c r="L141" s="39">
        <v>1.68</v>
      </c>
      <c r="M141" s="39">
        <v>2.23</v>
      </c>
      <c r="N141" s="39">
        <v>2.57</v>
      </c>
      <c r="O141" s="44">
        <v>58</v>
      </c>
      <c r="P141" s="44">
        <f t="shared" si="1016"/>
        <v>2789831.2533</v>
      </c>
      <c r="Q141" s="44">
        <v>0</v>
      </c>
      <c r="R141" s="44">
        <f t="shared" si="1017"/>
        <v>0</v>
      </c>
      <c r="S141" s="44"/>
      <c r="T141" s="44">
        <f t="shared" si="1018"/>
        <v>0</v>
      </c>
      <c r="U141" s="44"/>
      <c r="V141" s="44">
        <f t="shared" si="1019"/>
        <v>0</v>
      </c>
      <c r="W141" s="44"/>
      <c r="X141" s="44">
        <f t="shared" si="1020"/>
        <v>0</v>
      </c>
      <c r="Y141" s="44">
        <v>2</v>
      </c>
      <c r="Z141" s="44">
        <f t="shared" si="1021"/>
        <v>96201.077699999994</v>
      </c>
      <c r="AA141" s="44"/>
      <c r="AB141" s="44">
        <f t="shared" si="1022"/>
        <v>0</v>
      </c>
      <c r="AC141" s="44"/>
      <c r="AD141" s="44">
        <f t="shared" si="1023"/>
        <v>0</v>
      </c>
      <c r="AE141" s="44">
        <v>0</v>
      </c>
      <c r="AF141" s="44">
        <f t="shared" si="1024"/>
        <v>0</v>
      </c>
      <c r="AG141" s="44">
        <v>0</v>
      </c>
      <c r="AH141" s="44">
        <f t="shared" si="1025"/>
        <v>0</v>
      </c>
      <c r="AI141" s="44"/>
      <c r="AJ141" s="44">
        <f t="shared" si="1026"/>
        <v>0</v>
      </c>
      <c r="AK141" s="44"/>
      <c r="AL141" s="44">
        <f t="shared" si="1027"/>
        <v>0</v>
      </c>
      <c r="AM141" s="47">
        <v>0</v>
      </c>
      <c r="AN141" s="44">
        <f t="shared" si="1028"/>
        <v>0</v>
      </c>
      <c r="AO141" s="48">
        <v>0</v>
      </c>
      <c r="AP141" s="44">
        <f t="shared" si="1029"/>
        <v>0</v>
      </c>
      <c r="AQ141" s="44"/>
      <c r="AR141" s="44">
        <f t="shared" si="1030"/>
        <v>0</v>
      </c>
      <c r="AS141" s="44"/>
      <c r="AT141" s="44">
        <f t="shared" si="1031"/>
        <v>0</v>
      </c>
      <c r="AU141" s="44"/>
      <c r="AV141" s="44">
        <f t="shared" si="1032"/>
        <v>0</v>
      </c>
      <c r="AW141" s="44"/>
      <c r="AX141" s="44">
        <f t="shared" si="1033"/>
        <v>0</v>
      </c>
      <c r="AY141" s="44"/>
      <c r="AZ141" s="44">
        <f t="shared" si="1034"/>
        <v>0</v>
      </c>
      <c r="BA141" s="44"/>
      <c r="BB141" s="44">
        <f t="shared" si="1035"/>
        <v>0</v>
      </c>
      <c r="BC141" s="44"/>
      <c r="BD141" s="44">
        <f t="shared" si="1036"/>
        <v>0</v>
      </c>
      <c r="BE141" s="44"/>
      <c r="BF141" s="44">
        <f t="shared" si="1037"/>
        <v>0</v>
      </c>
      <c r="BG141" s="44"/>
      <c r="BH141" s="44">
        <f t="shared" si="1038"/>
        <v>0</v>
      </c>
      <c r="BI141" s="44"/>
      <c r="BJ141" s="44">
        <f t="shared" si="1039"/>
        <v>0</v>
      </c>
      <c r="BK141" s="44">
        <v>0</v>
      </c>
      <c r="BL141" s="44">
        <f t="shared" si="1040"/>
        <v>0</v>
      </c>
      <c r="BM141" s="44"/>
      <c r="BN141" s="44">
        <f t="shared" si="1041"/>
        <v>0</v>
      </c>
      <c r="BO141" s="54"/>
      <c r="BP141" s="44">
        <f t="shared" si="1042"/>
        <v>0</v>
      </c>
      <c r="BQ141" s="44"/>
      <c r="BR141" s="44">
        <f t="shared" si="1043"/>
        <v>0</v>
      </c>
      <c r="BS141" s="44"/>
      <c r="BT141" s="44">
        <f t="shared" si="1044"/>
        <v>0</v>
      </c>
      <c r="BU141" s="44"/>
      <c r="BV141" s="44">
        <f t="shared" si="1045"/>
        <v>0</v>
      </c>
      <c r="BW141" s="44"/>
      <c r="BX141" s="44">
        <f t="shared" si="1046"/>
        <v>0</v>
      </c>
      <c r="BY141" s="44"/>
      <c r="BZ141" s="44">
        <f t="shared" si="1047"/>
        <v>0</v>
      </c>
      <c r="CA141" s="44"/>
      <c r="CB141" s="44">
        <f t="shared" si="1048"/>
        <v>0</v>
      </c>
      <c r="CC141" s="44"/>
      <c r="CD141" s="44">
        <f t="shared" si="1049"/>
        <v>0</v>
      </c>
      <c r="CE141" s="44"/>
      <c r="CF141" s="44">
        <f t="shared" si="1050"/>
        <v>0</v>
      </c>
      <c r="CG141" s="44"/>
      <c r="CH141" s="44">
        <f t="shared" si="1051"/>
        <v>0</v>
      </c>
      <c r="CI141" s="44"/>
      <c r="CJ141" s="44">
        <f t="shared" si="1052"/>
        <v>0</v>
      </c>
      <c r="CK141" s="44"/>
      <c r="CL141" s="44">
        <f t="shared" si="1053"/>
        <v>0</v>
      </c>
      <c r="CM141" s="44"/>
      <c r="CN141" s="44">
        <f t="shared" si="1054"/>
        <v>0</v>
      </c>
      <c r="CO141" s="44"/>
      <c r="CP141" s="44">
        <f t="shared" si="1055"/>
        <v>0</v>
      </c>
      <c r="CQ141" s="49"/>
      <c r="CR141" s="44">
        <f t="shared" si="1056"/>
        <v>0</v>
      </c>
      <c r="CS141" s="44"/>
      <c r="CT141" s="44">
        <f t="shared" si="1057"/>
        <v>0</v>
      </c>
      <c r="CU141" s="44"/>
      <c r="CV141" s="44">
        <f t="shared" si="1058"/>
        <v>0</v>
      </c>
      <c r="CW141" s="44"/>
      <c r="CX141" s="44">
        <f t="shared" si="1059"/>
        <v>0</v>
      </c>
      <c r="CY141" s="44"/>
      <c r="CZ141" s="44">
        <f t="shared" si="1060"/>
        <v>0</v>
      </c>
      <c r="DA141" s="44"/>
      <c r="DB141" s="44">
        <f t="shared" si="1061"/>
        <v>0</v>
      </c>
      <c r="DC141" s="44"/>
      <c r="DD141" s="44">
        <f t="shared" si="1062"/>
        <v>0</v>
      </c>
      <c r="DE141" s="44"/>
      <c r="DF141" s="44">
        <f t="shared" si="1063"/>
        <v>0</v>
      </c>
      <c r="DG141" s="44"/>
      <c r="DH141" s="44">
        <f t="shared" si="1064"/>
        <v>0</v>
      </c>
      <c r="DI141" s="44"/>
      <c r="DJ141" s="44">
        <f t="shared" si="1065"/>
        <v>0</v>
      </c>
      <c r="DK141" s="44"/>
      <c r="DL141" s="44">
        <f t="shared" si="1066"/>
        <v>0</v>
      </c>
      <c r="DM141" s="44"/>
      <c r="DN141" s="44">
        <f t="shared" si="1067"/>
        <v>0</v>
      </c>
      <c r="DO141" s="44"/>
      <c r="DP141" s="44">
        <f t="shared" si="1068"/>
        <v>0</v>
      </c>
      <c r="DQ141" s="44">
        <f t="shared" si="1069"/>
        <v>60</v>
      </c>
      <c r="DR141" s="44">
        <f t="shared" si="1069"/>
        <v>2886032.3309999998</v>
      </c>
    </row>
    <row r="142" spans="1:122" ht="31.5" customHeight="1" x14ac:dyDescent="0.25">
      <c r="A142" s="51"/>
      <c r="B142" s="52">
        <v>114</v>
      </c>
      <c r="C142" s="38" t="s">
        <v>273</v>
      </c>
      <c r="D142" s="39">
        <f t="shared" si="572"/>
        <v>19063</v>
      </c>
      <c r="E142" s="40">
        <v>18530</v>
      </c>
      <c r="F142" s="40">
        <v>18715</v>
      </c>
      <c r="G142" s="55">
        <v>1.71</v>
      </c>
      <c r="H142" s="42">
        <v>1</v>
      </c>
      <c r="I142" s="43">
        <v>1</v>
      </c>
      <c r="J142" s="43"/>
      <c r="K142" s="39">
        <v>1.4</v>
      </c>
      <c r="L142" s="39">
        <v>1.68</v>
      </c>
      <c r="M142" s="39">
        <v>2.23</v>
      </c>
      <c r="N142" s="39">
        <v>2.57</v>
      </c>
      <c r="O142" s="44">
        <v>150</v>
      </c>
      <c r="P142" s="44">
        <f>(O142/12*5*$D142*$G142*$H142*$K142*P$8)+(O142/12*4*$E142*$G142*$I142*$K142*P$9)+(O142/12*3*$F142*$G142*$I142*$K142*P$9)</f>
        <v>7168822.5262499992</v>
      </c>
      <c r="Q142" s="44">
        <v>0</v>
      </c>
      <c r="R142" s="44">
        <f>(Q142/12*5*$D142*$G142*$H142*$K142*R$8)+(Q142/12*4*$E142*$G142*$I142*$K142*R$9)+(Q142/12*3*$F142*$G142*$I142*$K142*R$9)</f>
        <v>0</v>
      </c>
      <c r="S142" s="44">
        <v>0</v>
      </c>
      <c r="T142" s="44">
        <f>(S142/12*5*$D142*$G142*$H142*$K142*T$8)+(S142/12*4*$E142*$G142*$I142*$K142*T$9)+(S142/12*3*$F142*$G142*$I142*$K142*T$9)</f>
        <v>0</v>
      </c>
      <c r="U142" s="44"/>
      <c r="V142" s="44">
        <f>(U142/12*5*$D142*$G142*$H142*$K142*V$8)+(U142/12*4*$E142*$G142*$I142*$K142*V$9)+(U142/12*3*$F142*$G142*$I142*$K142*V$9)</f>
        <v>0</v>
      </c>
      <c r="W142" s="44">
        <v>0</v>
      </c>
      <c r="X142" s="44">
        <f>(W142/12*5*$D142*$G142*$H142*$K142*X$8)+(W142/12*4*$E142*$G142*$I142*$K142*X$9)+(W142/12*3*$F142*$G142*$I142*$K142*X$9)</f>
        <v>0</v>
      </c>
      <c r="Y142" s="44">
        <v>17</v>
      </c>
      <c r="Z142" s="44">
        <f>(Y142/12*5*$D142*$G142*$H142*$K142*Z$8)+(Y142/12*4*$E142*$G142*$I142*$K142*Z$9)+(Y142/12*3*$F142*$G142*$I142*$K142*Z$9)</f>
        <v>812466.55297500012</v>
      </c>
      <c r="AA142" s="44">
        <v>0</v>
      </c>
      <c r="AB142" s="44">
        <f>(AA142/12*5*$D142*$G142*$H142*$K142*AB$8)+(AA142/12*4*$E142*$G142*$I142*$K142*AB$9)+(AA142/12*3*$F142*$G142*$I142*$K142*AB$9)</f>
        <v>0</v>
      </c>
      <c r="AC142" s="44">
        <v>0</v>
      </c>
      <c r="AD142" s="44">
        <f>(AC142/12*5*$D142*$G142*$H142*$K142*AD$8)+(AC142/12*4*$E142*$G142*$I142*$K142*AD$9)+(AC142/12*3*$F142*$G142*$I142*$K142*AD$9)</f>
        <v>0</v>
      </c>
      <c r="AE142" s="44">
        <v>0</v>
      </c>
      <c r="AF142" s="44">
        <f>(AE142/12*5*$D142*$G142*$H142*$K142*AF$8)+(AE142/12*4*$E142*$G142*$I142*$K142*AF$9)+(AE142/12*3*$F142*$G142*$I142*$K142*AF$9)</f>
        <v>0</v>
      </c>
      <c r="AG142" s="44">
        <v>65</v>
      </c>
      <c r="AH142" s="44">
        <f>(AG142/12*5*$D142*$G142*$H142*$K142*AH$8)+(AG142/12*4*$E142*$G142*$I142*$K142*AH$9)+(AG142/12*3*$F142*$G142*$I142*$K142*AH$9)</f>
        <v>3106489.7613749998</v>
      </c>
      <c r="AI142" s="44"/>
      <c r="AJ142" s="44">
        <f>(AI142/12*5*$D142*$G142*$H142*$K142*AJ$8)+(AI142/12*4*$E142*$G142*$I142*$K142*AJ$9)+(AI142/12*3*$F142*$G142*$I142*$K142*AJ$9)</f>
        <v>0</v>
      </c>
      <c r="AK142" s="44"/>
      <c r="AL142" s="44">
        <f>(AK142/12*5*$D142*$G142*$H142*$K142*AL$8)+(AK142/12*4*$E142*$G142*$I142*$K142*AL$9)+(AK142/12*3*$F142*$G142*$I142*$K142*AL$9)</f>
        <v>0</v>
      </c>
      <c r="AM142" s="47">
        <v>0</v>
      </c>
      <c r="AN142" s="44">
        <f>(AM142/12*5*$D142*$G142*$H142*$K142*AN$8)+(AM142/12*4*$E142*$G142*$I142*$K142*AN$9)+(AM142/12*3*$F142*$G142*$I142*$K142*AN$9)</f>
        <v>0</v>
      </c>
      <c r="AO142" s="48">
        <v>5</v>
      </c>
      <c r="AP142" s="44">
        <f>(AO142/12*5*$D142*$G142*$H142*$L142*AP$8)+(AO142/12*4*$E142*$G142*$I142*$L142*AP$9)+(AO142/12*3*$F142*$G142*$I142*$L142*AP$9)</f>
        <v>276210.69462000002</v>
      </c>
      <c r="AQ142" s="44">
        <v>15</v>
      </c>
      <c r="AR142" s="44">
        <f>(AQ142/12*5*$D142*$G142*$H142*$L142*AR$8)+(AQ142/12*4*$E142*$G142*$I142*$L142*AR$9)+(AQ142/12*3*$F142*$G142*$I142*$L142*AR$9)</f>
        <v>732474.76364999998</v>
      </c>
      <c r="AS142" s="44">
        <v>0</v>
      </c>
      <c r="AT142" s="44">
        <f>(AS142/12*5*$D142*$G142*$H142*$L142*AT$8)+(AS142/12*4*$E142*$G142*$I142*$L142*AT$9)+(AS142/12*3*$F142*$G142*$I142*$L142*AT$10)</f>
        <v>0</v>
      </c>
      <c r="AU142" s="44">
        <v>0</v>
      </c>
      <c r="AV142" s="44">
        <f>(AU142/12*5*$D142*$G142*$H142*$L142*AV$8)+(AU142/12*4*$E142*$G142*$I142*$L142*AV$9)+(AU142/12*3*$F142*$G142*$I142*$L142*AV$9)</f>
        <v>0</v>
      </c>
      <c r="AW142" s="44"/>
      <c r="AX142" s="44">
        <f>(AW142/12*5*$D142*$G142*$H142*$K142*AX$8)+(AW142/12*4*$E142*$G142*$I142*$K142*AX$9)+(AW142/12*3*$F142*$G142*$I142*$K142*AX$9)</f>
        <v>0</v>
      </c>
      <c r="AY142" s="44"/>
      <c r="AZ142" s="44">
        <f>(AY142/12*5*$D142*$G142*$H142*$K142*AZ$8)+(AY142/12*4*$E142*$G142*$I142*$K142*AZ$9)+(AY142/12*3*$F142*$G142*$I142*$K142*AZ$9)</f>
        <v>0</v>
      </c>
      <c r="BA142" s="44"/>
      <c r="BB142" s="44">
        <f>(BA142/12*5*$D142*$G142*$H142*$L142*BB$8)+(BA142/12*4*$E142*$G142*$I142*$L142*BB$9)+(BA142/12*3*$F142*$G142*$I142*$L142*BB$9)</f>
        <v>0</v>
      </c>
      <c r="BC142" s="44">
        <v>0</v>
      </c>
      <c r="BD142" s="44">
        <f>(BC142/12*5*$D142*$G142*$H142*$K142*BD$8)+(BC142/12*4*$E142*$G142*$I142*$K142*BD$9)+(BC142/12*3*$F142*$G142*$I142*$K142*BD$9)</f>
        <v>0</v>
      </c>
      <c r="BE142" s="44">
        <v>0</v>
      </c>
      <c r="BF142" s="44">
        <f>(BE142/12*5*$D142*$G142*$H142*$K142*BF$8)+(BE142/12*4*$E142*$G142*$I142*$K142*BF$9)+(BE142/12*3*$F142*$G142*$I142*$K142*BF$9)</f>
        <v>0</v>
      </c>
      <c r="BG142" s="44">
        <v>0</v>
      </c>
      <c r="BH142" s="44">
        <f>(BG142/12*5*$D142*$G142*$H142*$K142*BH$8)+(BG142/12*4*$E142*$G142*$I142*$K142*BH$9)+(BG142/12*3*$F142*$G142*$I142*$K142*BH$9)</f>
        <v>0</v>
      </c>
      <c r="BI142" s="44">
        <v>0</v>
      </c>
      <c r="BJ142" s="44">
        <f>(BI142/12*5*$D142*$G142*$H142*$L142*BJ$8)+(BI142/12*4*$E142*$G142*$I142*$L142*BJ$9)+(BI142/12*3*$F142*$G142*$I142*$L142*BJ$9)</f>
        <v>0</v>
      </c>
      <c r="BK142" s="44">
        <v>0</v>
      </c>
      <c r="BL142" s="44">
        <f>(BK142/12*5*$D142*$G142*$H142*$K142*BL$8)+(BK142/12*4*$E142*$G142*$I142*$K142*BL$9)+(BK142/12*3*$F142*$G142*$I142*$K142*BL$9)</f>
        <v>0</v>
      </c>
      <c r="BM142" s="44"/>
      <c r="BN142" s="44">
        <f>(BM142/12*5*$D142*$G142*$H142*$K142*BN$8)+(BM142/12*4*$E142*$G142*$I142*$K142*BN$9)+(BM142/12*3*$F142*$G142*$I142*$K142*BN$9)</f>
        <v>0</v>
      </c>
      <c r="BO142" s="54">
        <v>0</v>
      </c>
      <c r="BP142" s="44">
        <f>(BO142/12*5*$D142*$G142*$H142*$L142*BP$8)+(BO142/12*4*$E142*$G142*$I142*$L142*BP$9)+(BO142/12*3*$F142*$G142*$I142*$L142*BP$9)</f>
        <v>0</v>
      </c>
      <c r="BQ142" s="44">
        <v>7</v>
      </c>
      <c r="BR142" s="44">
        <f>(BQ142/12*5*$D142*$G142*$H142*$L142*BR$8)+(BQ142/12*4*$E142*$G142*$I142*$L142*BR$9)+(BQ142/12*3*$F142*$G142*$I142*$L142*BR$9)</f>
        <v>427170.46932000003</v>
      </c>
      <c r="BS142" s="44">
        <v>0</v>
      </c>
      <c r="BT142" s="44">
        <f>(BS142/12*5*$D142*$G142*$H142*$K142*BT$8)+(BS142/12*4*$E142*$G142*$I142*$K142*BT$9)+(BS142/12*3*$F142*$G142*$I142*$K142*BT$9)</f>
        <v>0</v>
      </c>
      <c r="BU142" s="44">
        <v>2</v>
      </c>
      <c r="BV142" s="44">
        <f>(BU142/12*5*$D142*$G142*$H142*$K142*BV$8)+(BU142/12*4*$E142*$G142*$I142*$K142*BV$9)+(BU142/12*3*$F142*$G142*$I142*$K142*BV$9)</f>
        <v>67864.840679999994</v>
      </c>
      <c r="BW142" s="44">
        <v>0</v>
      </c>
      <c r="BX142" s="44">
        <f>(BW142/12*5*$D142*$G142*$H142*$L142*BX$8)+(BW142/12*4*$E142*$G142*$I142*$L142*BX$9)+(BW142/12*3*$F142*$G142*$I142*$L142*BX$9)</f>
        <v>0</v>
      </c>
      <c r="BY142" s="44"/>
      <c r="BZ142" s="44">
        <f>(BY142/12*5*$D142*$G142*$H142*$L142*BZ$8)+(BY142/12*4*$E142*$G142*$I142*$L142*BZ$9)+(BY142/12*3*$F142*$G142*$I142*$L142*BZ$9)</f>
        <v>0</v>
      </c>
      <c r="CA142" s="44">
        <v>0</v>
      </c>
      <c r="CB142" s="44">
        <f>(CA142/12*5*$D142*$G142*$H142*$K142*CB$8)+(CA142/12*4*$E142*$G142*$I142*$K142*CB$9)+(CA142/12*3*$F142*$G142*$I142*$K142*CB$9)</f>
        <v>0</v>
      </c>
      <c r="CC142" s="44">
        <v>2</v>
      </c>
      <c r="CD142" s="44">
        <f t="shared" ref="CD142" si="1070">(CC142/12*5*$D142*$G142*$H142*$L142*CD$8)+(CC142/12*4*$E142*$G142*$I142*$L142*CD$9)+(CC142/12*3*$F142*$G142*$I142*$L142*CD$9)</f>
        <v>98287.010639999993</v>
      </c>
      <c r="CE142" s="44">
        <v>0</v>
      </c>
      <c r="CF142" s="44">
        <f>(CE142/12*5*$D142*$G142*$H142*$K142*CF$8)+(CE142/12*4*$E142*$G142*$I142*$K142*CF$9)+(CE142/12*3*$F142*$G142*$I142*$K142*CF$9)</f>
        <v>0</v>
      </c>
      <c r="CG142" s="44"/>
      <c r="CH142" s="44">
        <f>(CG142/12*5*$D142*$G142*$H142*$K142*CH$8)+(CG142/12*4*$E142*$G142*$I142*$K142*CH$9)+(CG142/12*3*$F142*$G142*$I142*$K142*CH$9)</f>
        <v>0</v>
      </c>
      <c r="CI142" s="44"/>
      <c r="CJ142" s="44">
        <f>(CI142/12*5*$D142*$G142*$H142*$K142*CJ$8)+(CI142/12*4*$E142*$G142*$I142*$K142*CJ$9)+(CI142/12*3*$F142*$G142*$I142*$K142*CJ$9)</f>
        <v>0</v>
      </c>
      <c r="CK142" s="44">
        <v>1</v>
      </c>
      <c r="CL142" s="44">
        <f>(CK142/12*5*$D142*$G142*$H142*$K142*CL$8)+(CK142/12*4*$E142*$G142*$I142*$K142*CL$9)+(CK142/12*3*$F142*$G142*$I142*$K142*CL$9)</f>
        <v>44778.193949999993</v>
      </c>
      <c r="CM142" s="44">
        <v>3</v>
      </c>
      <c r="CN142" s="44">
        <f>(CM142/12*5*$D142*$G142*$H142*$L142*CN$8)+(CM142/12*4*$E142*$G142*$I142*$L142*CN$9)+(CM142/12*3*$F142*$G142*$I142*$L142*CN$9)</f>
        <v>164288.85687899997</v>
      </c>
      <c r="CO142" s="44">
        <v>2</v>
      </c>
      <c r="CP142" s="44">
        <f>(CO142/12*5*$D142*$G142*$H142*$L142*CP$8)+(CO142/12*4*$E142*$G142*$I142*$L142*CP$9)+(CO142/12*3*$F142*$G142*$I142*$L142*CP$9)</f>
        <v>125912.66221799997</v>
      </c>
      <c r="CQ142" s="49"/>
      <c r="CR142" s="44">
        <f>(CQ142/12*5*$D142*$G142*$H142*$K142*CR$8)+(CQ142/12*4*$E142*$G142*$I142*$K142*CR$9)+(CQ142/12*3*$F142*$G142*$I142*$K142*CR$9)</f>
        <v>0</v>
      </c>
      <c r="CS142" s="44">
        <v>3</v>
      </c>
      <c r="CT142" s="44">
        <f>(CS142/12*5*$D142*$G142*$H142*$L142*CT$8)+(CS142/12*4*$E142*$G142*$I142*$L142*CT$9)+(CS142/12*3*$F142*$G142*$I142*$L142*CT$9)</f>
        <v>184597.35159599996</v>
      </c>
      <c r="CU142" s="44">
        <v>3</v>
      </c>
      <c r="CV142" s="44">
        <f>(CU142/12*5*$D142*$G142*$H142*$L142*CV$8)+(CU142/12*4*$E142*$G142*$I142*$L142*CV$9)+(CU142/12*3*$F142*$G142*$I142*$L142*CV$9)</f>
        <v>160459.82026199999</v>
      </c>
      <c r="CW142" s="44">
        <v>1</v>
      </c>
      <c r="CX142" s="44">
        <f>(CW142/12*5*$D142*$G142*$H142*$L142*CX$8)+(CW142/12*4*$E142*$G142*$I142*$L142*CX$9)+(CW142/12*3*$F142*$G142*$I142*$L142*CX$9)</f>
        <v>61646.542586999989</v>
      </c>
      <c r="CY142" s="44"/>
      <c r="CZ142" s="44">
        <f>(CY142/12*5*$D142*$G142*$H142*$L142*CZ$8)+(CY142/12*4*$E142*$G142*$I142*$L142*CZ$9)+(CY142/12*3*$F142*$G142*$I142*$L142*CZ$9)</f>
        <v>0</v>
      </c>
      <c r="DA142" s="44"/>
      <c r="DB142" s="44">
        <f>(DA142/12*5*$D142*$G142*$H142*$L142*DB$8)+(DA142/12*4*$E142*$G142*$I142*$L142*DB$9)+(DA142/12*3*$F142*$G142*$I142*$L142*DB$9)</f>
        <v>0</v>
      </c>
      <c r="DC142" s="44"/>
      <c r="DD142" s="44">
        <f>(DC142/12*5*$D142*$G142*$H142*$K142*DD$8)+(DC142/12*4*$E142*$G142*$I142*$K142*DD$9)+(DC142/12*3*$F142*$G142*$I142*$K142*DD$9)</f>
        <v>0</v>
      </c>
      <c r="DE142" s="44"/>
      <c r="DF142" s="44">
        <f>(DE142/12*5*$D142*$G142*$H142*$K142*DF$8)+(DE142/12*4*$E142*$G142*$I142*$K142*DF$9)+(DE142/12*3*$F142*$G142*$I142*$K142*DF$9)</f>
        <v>0</v>
      </c>
      <c r="DG142" s="44"/>
      <c r="DH142" s="44">
        <f>(DG142/12*5*$D142*$G142*$H142*$L142*DH$8)+(DG142/12*4*$E142*$G142*$I142*$L142*DH$9)+(DG142/12*3*$F142*$G142*$I142*$L142*DH$9)</f>
        <v>0</v>
      </c>
      <c r="DI142" s="44">
        <v>2</v>
      </c>
      <c r="DJ142" s="44">
        <f>(DI142/12*5*$D142*$G142*$H142*$L142*DJ$8)+(DI142/12*4*$E142*$G142*$I142*$L142*DJ$9)+(DI142/12*3*$F142*$G142*$I142*$L142*DJ$9)</f>
        <v>132347.45411999998</v>
      </c>
      <c r="DK142" s="44"/>
      <c r="DL142" s="44">
        <f>(DK142/12*5*$D142*$G142*$H142*$M142*DL$8)+(DK142/12*4*$E142*$G142*$I142*$M142*DL$9)+(DK142/12*3*$F142*$G142*$I142*$M142*DL$9)</f>
        <v>0</v>
      </c>
      <c r="DM142" s="44">
        <v>3</v>
      </c>
      <c r="DN142" s="44">
        <f t="shared" ref="DN142" si="1071">(DM142/12*5*$D142*$G142*$H142*$N142*DN$8)+(DM142/12*4*$E142*$G142*$I142*$N142*DN$9)+(DM142/12*3*$F142*$G142*$I142*$N142*DN$9)</f>
        <v>293671.81733624998</v>
      </c>
      <c r="DO142" s="44"/>
      <c r="DP142" s="44">
        <f t="shared" si="1068"/>
        <v>0</v>
      </c>
      <c r="DQ142" s="44">
        <f t="shared" si="1069"/>
        <v>281</v>
      </c>
      <c r="DR142" s="44">
        <f t="shared" si="1069"/>
        <v>13857489.31845825</v>
      </c>
    </row>
    <row r="143" spans="1:122" ht="15.75" customHeight="1" x14ac:dyDescent="0.25">
      <c r="A143" s="100">
        <v>19</v>
      </c>
      <c r="B143" s="102"/>
      <c r="C143" s="102" t="s">
        <v>274</v>
      </c>
      <c r="D143" s="109">
        <f t="shared" ref="D143:D206" si="1072">D142</f>
        <v>19063</v>
      </c>
      <c r="E143" s="110">
        <v>18530</v>
      </c>
      <c r="F143" s="110">
        <v>18715</v>
      </c>
      <c r="G143" s="115">
        <v>2.2400000000000002</v>
      </c>
      <c r="H143" s="111">
        <v>1</v>
      </c>
      <c r="I143" s="112">
        <v>1</v>
      </c>
      <c r="J143" s="112"/>
      <c r="K143" s="109">
        <v>1.4</v>
      </c>
      <c r="L143" s="109">
        <v>1.68</v>
      </c>
      <c r="M143" s="109">
        <v>2.23</v>
      </c>
      <c r="N143" s="109">
        <v>2.57</v>
      </c>
      <c r="O143" s="108">
        <f t="shared" ref="O143:BZ143" si="1073">SUM(O144:O178)</f>
        <v>788</v>
      </c>
      <c r="P143" s="108">
        <f t="shared" si="1073"/>
        <v>62727306.50888332</v>
      </c>
      <c r="Q143" s="108">
        <f t="shared" si="1073"/>
        <v>80</v>
      </c>
      <c r="R143" s="108">
        <f t="shared" si="1073"/>
        <v>3178333.3437916664</v>
      </c>
      <c r="S143" s="108">
        <v>0</v>
      </c>
      <c r="T143" s="108">
        <f t="shared" ref="T143:AF143" si="1074">SUM(T144:T178)</f>
        <v>0</v>
      </c>
      <c r="U143" s="108">
        <f t="shared" si="1074"/>
        <v>0</v>
      </c>
      <c r="V143" s="108">
        <f t="shared" si="1074"/>
        <v>0</v>
      </c>
      <c r="W143" s="108">
        <f t="shared" si="1074"/>
        <v>5329</v>
      </c>
      <c r="X143" s="108">
        <f t="shared" si="1074"/>
        <v>424336024.10970747</v>
      </c>
      <c r="Y143" s="108">
        <f t="shared" si="1074"/>
        <v>29</v>
      </c>
      <c r="Z143" s="108">
        <f t="shared" si="1074"/>
        <v>1562328.1840833332</v>
      </c>
      <c r="AA143" s="108">
        <f t="shared" si="1074"/>
        <v>0</v>
      </c>
      <c r="AB143" s="108">
        <f t="shared" si="1074"/>
        <v>0</v>
      </c>
      <c r="AC143" s="108">
        <f t="shared" si="1074"/>
        <v>0</v>
      </c>
      <c r="AD143" s="108">
        <f t="shared" si="1074"/>
        <v>0</v>
      </c>
      <c r="AE143" s="108">
        <f t="shared" si="1074"/>
        <v>0</v>
      </c>
      <c r="AF143" s="108">
        <f t="shared" si="1074"/>
        <v>0</v>
      </c>
      <c r="AG143" s="108">
        <f t="shared" si="1073"/>
        <v>15</v>
      </c>
      <c r="AH143" s="108">
        <f t="shared" si="1073"/>
        <v>1386623.7171499999</v>
      </c>
      <c r="AI143" s="108">
        <f t="shared" si="1073"/>
        <v>7</v>
      </c>
      <c r="AJ143" s="108">
        <f t="shared" si="1073"/>
        <v>315370.91996666661</v>
      </c>
      <c r="AK143" s="108">
        <f t="shared" si="1073"/>
        <v>0</v>
      </c>
      <c r="AL143" s="108">
        <f t="shared" si="1073"/>
        <v>0</v>
      </c>
      <c r="AM143" s="108">
        <f t="shared" si="1073"/>
        <v>50</v>
      </c>
      <c r="AN143" s="108">
        <f t="shared" si="1073"/>
        <v>1831933.5130249998</v>
      </c>
      <c r="AO143" s="108">
        <f t="shared" si="1073"/>
        <v>67</v>
      </c>
      <c r="AP143" s="108">
        <f t="shared" si="1073"/>
        <v>2588462.4678639998</v>
      </c>
      <c r="AQ143" s="108">
        <f t="shared" si="1073"/>
        <v>30</v>
      </c>
      <c r="AR143" s="108">
        <f t="shared" si="1073"/>
        <v>428347.815</v>
      </c>
      <c r="AS143" s="108">
        <f t="shared" si="1073"/>
        <v>279</v>
      </c>
      <c r="AT143" s="108">
        <f t="shared" si="1073"/>
        <v>6866452.5433559995</v>
      </c>
      <c r="AU143" s="108">
        <f t="shared" si="1073"/>
        <v>1758</v>
      </c>
      <c r="AV143" s="108">
        <f t="shared" si="1073"/>
        <v>149477485.85594997</v>
      </c>
      <c r="AW143" s="108">
        <f t="shared" si="1073"/>
        <v>0</v>
      </c>
      <c r="AX143" s="108">
        <f t="shared" si="1073"/>
        <v>0</v>
      </c>
      <c r="AY143" s="108">
        <f t="shared" si="1073"/>
        <v>0</v>
      </c>
      <c r="AZ143" s="108">
        <f t="shared" si="1073"/>
        <v>0</v>
      </c>
      <c r="BA143" s="108">
        <f t="shared" si="1073"/>
        <v>0</v>
      </c>
      <c r="BB143" s="108">
        <f t="shared" si="1073"/>
        <v>0</v>
      </c>
      <c r="BC143" s="108">
        <f t="shared" si="1073"/>
        <v>0</v>
      </c>
      <c r="BD143" s="108">
        <f t="shared" si="1073"/>
        <v>0</v>
      </c>
      <c r="BE143" s="108">
        <f t="shared" si="1073"/>
        <v>0</v>
      </c>
      <c r="BF143" s="108">
        <f t="shared" si="1073"/>
        <v>0</v>
      </c>
      <c r="BG143" s="108">
        <v>0</v>
      </c>
      <c r="BH143" s="108">
        <f t="shared" ref="BH143:BI143" si="1075">SUM(BH144:BH178)</f>
        <v>0</v>
      </c>
      <c r="BI143" s="108">
        <f t="shared" si="1075"/>
        <v>70</v>
      </c>
      <c r="BJ143" s="108">
        <f t="shared" si="1073"/>
        <v>999478.23499999987</v>
      </c>
      <c r="BK143" s="108">
        <f t="shared" si="1073"/>
        <v>248</v>
      </c>
      <c r="BL143" s="108">
        <f t="shared" si="1073"/>
        <v>9530396.7276058346</v>
      </c>
      <c r="BM143" s="108">
        <f t="shared" si="1073"/>
        <v>320</v>
      </c>
      <c r="BN143" s="108">
        <f t="shared" si="1073"/>
        <v>8248648.976726667</v>
      </c>
      <c r="BO143" s="108">
        <f t="shared" si="1073"/>
        <v>50</v>
      </c>
      <c r="BP143" s="108">
        <f t="shared" si="1073"/>
        <v>1934127.4316</v>
      </c>
      <c r="BQ143" s="108">
        <f t="shared" si="1073"/>
        <v>0</v>
      </c>
      <c r="BR143" s="108">
        <f t="shared" si="1073"/>
        <v>0</v>
      </c>
      <c r="BS143" s="108">
        <f t="shared" si="1073"/>
        <v>0</v>
      </c>
      <c r="BT143" s="108">
        <f t="shared" si="1073"/>
        <v>0</v>
      </c>
      <c r="BU143" s="108">
        <f t="shared" si="1073"/>
        <v>0</v>
      </c>
      <c r="BV143" s="108">
        <f t="shared" si="1073"/>
        <v>0</v>
      </c>
      <c r="BW143" s="108">
        <f t="shared" si="1073"/>
        <v>0</v>
      </c>
      <c r="BX143" s="108">
        <f t="shared" si="1073"/>
        <v>0</v>
      </c>
      <c r="BY143" s="108">
        <f t="shared" si="1073"/>
        <v>0</v>
      </c>
      <c r="BZ143" s="108">
        <f t="shared" si="1073"/>
        <v>0</v>
      </c>
      <c r="CA143" s="108">
        <f t="shared" ref="CA143:DR143" si="1076">SUM(CA144:CA178)</f>
        <v>0</v>
      </c>
      <c r="CB143" s="108">
        <f t="shared" si="1076"/>
        <v>0</v>
      </c>
      <c r="CC143" s="108">
        <f t="shared" si="1076"/>
        <v>0</v>
      </c>
      <c r="CD143" s="108">
        <f t="shared" si="1076"/>
        <v>0</v>
      </c>
      <c r="CE143" s="108">
        <f t="shared" si="1076"/>
        <v>0</v>
      </c>
      <c r="CF143" s="108">
        <f t="shared" si="1076"/>
        <v>0</v>
      </c>
      <c r="CG143" s="108">
        <f t="shared" si="1076"/>
        <v>3</v>
      </c>
      <c r="CH143" s="108">
        <f t="shared" si="1076"/>
        <v>29765.281000000003</v>
      </c>
      <c r="CI143" s="108">
        <f t="shared" si="1076"/>
        <v>2</v>
      </c>
      <c r="CJ143" s="108">
        <f t="shared" si="1076"/>
        <v>60919.608446666658</v>
      </c>
      <c r="CK143" s="108">
        <f t="shared" si="1076"/>
        <v>8</v>
      </c>
      <c r="CL143" s="108">
        <f t="shared" si="1076"/>
        <v>104744.31333333332</v>
      </c>
      <c r="CM143" s="108">
        <f t="shared" si="1076"/>
        <v>70</v>
      </c>
      <c r="CN143" s="108">
        <f t="shared" si="1076"/>
        <v>1960334.1409120001</v>
      </c>
      <c r="CO143" s="108">
        <f t="shared" si="1076"/>
        <v>65</v>
      </c>
      <c r="CP143" s="108">
        <f t="shared" si="1076"/>
        <v>1530974.3152620001</v>
      </c>
      <c r="CQ143" s="113">
        <f t="shared" si="1076"/>
        <v>6</v>
      </c>
      <c r="CR143" s="108">
        <f t="shared" si="1076"/>
        <v>89216.889999999985</v>
      </c>
      <c r="CS143" s="108">
        <f t="shared" si="1076"/>
        <v>11</v>
      </c>
      <c r="CT143" s="108">
        <f t="shared" si="1076"/>
        <v>582973.25363199995</v>
      </c>
      <c r="CU143" s="108">
        <f t="shared" si="1076"/>
        <v>0</v>
      </c>
      <c r="CV143" s="108">
        <f t="shared" si="1076"/>
        <v>0</v>
      </c>
      <c r="CW143" s="108">
        <f t="shared" si="1076"/>
        <v>53</v>
      </c>
      <c r="CX143" s="108">
        <f t="shared" si="1076"/>
        <v>1078273.7361269998</v>
      </c>
      <c r="CY143" s="108">
        <f t="shared" si="1076"/>
        <v>18</v>
      </c>
      <c r="CZ143" s="108">
        <f t="shared" si="1076"/>
        <v>520704.00101999997</v>
      </c>
      <c r="DA143" s="108">
        <f t="shared" si="1076"/>
        <v>46</v>
      </c>
      <c r="DB143" s="108">
        <f t="shared" si="1076"/>
        <v>1461131.2111409998</v>
      </c>
      <c r="DC143" s="108">
        <f t="shared" si="1076"/>
        <v>37</v>
      </c>
      <c r="DD143" s="108">
        <f t="shared" si="1076"/>
        <v>1837433.1662166666</v>
      </c>
      <c r="DE143" s="108">
        <f t="shared" si="1076"/>
        <v>26</v>
      </c>
      <c r="DF143" s="108">
        <f t="shared" si="1076"/>
        <v>517560.3508833333</v>
      </c>
      <c r="DG143" s="108">
        <f t="shared" si="1076"/>
        <v>3</v>
      </c>
      <c r="DH143" s="108">
        <f t="shared" si="1076"/>
        <v>59848.582499999997</v>
      </c>
      <c r="DI143" s="108">
        <f t="shared" si="1076"/>
        <v>10</v>
      </c>
      <c r="DJ143" s="108">
        <f t="shared" si="1076"/>
        <v>398217.47853999998</v>
      </c>
      <c r="DK143" s="108">
        <f t="shared" si="1076"/>
        <v>0</v>
      </c>
      <c r="DL143" s="108">
        <f t="shared" si="1076"/>
        <v>0</v>
      </c>
      <c r="DM143" s="108">
        <f t="shared" si="1076"/>
        <v>13</v>
      </c>
      <c r="DN143" s="108">
        <f t="shared" si="1076"/>
        <v>372098.79389583319</v>
      </c>
      <c r="DO143" s="108">
        <f t="shared" si="1076"/>
        <v>0</v>
      </c>
      <c r="DP143" s="108">
        <f t="shared" si="1076"/>
        <v>0</v>
      </c>
      <c r="DQ143" s="108">
        <f t="shared" si="1076"/>
        <v>9491</v>
      </c>
      <c r="DR143" s="108">
        <f t="shared" si="1076"/>
        <v>686015515.47261977</v>
      </c>
    </row>
    <row r="144" spans="1:122" ht="51" customHeight="1" x14ac:dyDescent="0.25">
      <c r="A144" s="51"/>
      <c r="B144" s="52">
        <v>115</v>
      </c>
      <c r="C144" s="38" t="s">
        <v>275</v>
      </c>
      <c r="D144" s="39">
        <f t="shared" si="1072"/>
        <v>19063</v>
      </c>
      <c r="E144" s="40">
        <v>18530</v>
      </c>
      <c r="F144" s="40">
        <v>18715</v>
      </c>
      <c r="G144" s="39">
        <v>1.98</v>
      </c>
      <c r="H144" s="42">
        <v>1</v>
      </c>
      <c r="I144" s="43">
        <v>1</v>
      </c>
      <c r="J144" s="43"/>
      <c r="K144" s="39">
        <v>1.4</v>
      </c>
      <c r="L144" s="39">
        <v>1.68</v>
      </c>
      <c r="M144" s="39">
        <v>2.23</v>
      </c>
      <c r="N144" s="39">
        <v>2.57</v>
      </c>
      <c r="O144" s="44">
        <v>3</v>
      </c>
      <c r="P144" s="44">
        <f>(O144/12*5*$D144*$G144*$H144*$K144*P$8)+(O144/12*4*$E144*$G144*$I144*$K144)+(O144/12*3*$F144*$G144*$I144*$K144)</f>
        <v>156987.47294999997</v>
      </c>
      <c r="Q144" s="44">
        <v>1</v>
      </c>
      <c r="R144" s="44">
        <f>(Q144/12*5*$D144*$G144*$H144*$K144*R$8)+(Q144/12*4*$E144*$G144*$I144*$K144)+(Q144/12*3*$F144*$G144*$I144*$K144)</f>
        <v>52329.157649999994</v>
      </c>
      <c r="S144" s="44"/>
      <c r="T144" s="44">
        <f>(S144/12*5*$D144*$G144*$H144*$K144*T$8)+(S144/12*4*$E144*$G144*$I144*$K144)+(S144/12*3*$F144*$G144*$I144*$K144)</f>
        <v>0</v>
      </c>
      <c r="U144" s="44"/>
      <c r="V144" s="44">
        <f>(U144/12*5*$D144*$G144*$H144*$K144*V$8)+(U144/12*4*$E144*$G144*$I144*$K144)+(U144/12*3*$F144*$G144*$I144*$K144)</f>
        <v>0</v>
      </c>
      <c r="W144" s="44">
        <v>17</v>
      </c>
      <c r="X144" s="44">
        <f>(W144/12*5*$D144*$G144*$H144*$K144*X$8)+(W144/12*4*$E144*$G144*$I144*$K144)+(W144/12*3*$F144*$G144*$I144*$K144)</f>
        <v>895958.81413499999</v>
      </c>
      <c r="Y144" s="44">
        <v>0</v>
      </c>
      <c r="Z144" s="44">
        <f>(Y144/12*5*$D144*$G144*$H144*$K144*Z$8)+(Y144/12*4*$E144*$G144*$I144*$K144)+(Y144/12*3*$F144*$G144*$I144*$K144)</f>
        <v>0</v>
      </c>
      <c r="AA144" s="44"/>
      <c r="AB144" s="44">
        <f>(AA144/12*5*$D144*$G144*$H144*$K144*AB$8)+(AA144/12*4*$E144*$G144*$I144*$K144)+(AA144/12*3*$F144*$G144*$I144*$K144)</f>
        <v>0</v>
      </c>
      <c r="AC144" s="44"/>
      <c r="AD144" s="44">
        <f>(AC144/12*5*$D144*$G144*$H144*$K144*AD$8)+(AC144/12*4*$E144*$G144*$I144*$K144)+(AC144/12*3*$F144*$G144*$I144*$K144)</f>
        <v>0</v>
      </c>
      <c r="AE144" s="44">
        <v>0</v>
      </c>
      <c r="AF144" s="44">
        <f>(AE144/12*5*$D144*$G144*$H144*$K144*AF$8)+(AE144/12*4*$E144*$G144*$I144*$K144)+(AE144/12*3*$F144*$G144*$I144*$K144)</f>
        <v>0</v>
      </c>
      <c r="AG144" s="44">
        <v>0</v>
      </c>
      <c r="AH144" s="44">
        <f>(AG144/12*5*$D144*$G144*$H144*$K144*AH$8)+(AG144/12*4*$E144*$G144*$I144*$K144)+(AG144/12*3*$F144*$G144*$I144*$K144)</f>
        <v>0</v>
      </c>
      <c r="AI144" s="44"/>
      <c r="AJ144" s="44">
        <f>(AI144/12*5*$D144*$G144*$H144*$K144*AJ$8)+(AI144/12*4*$E144*$G144*$I144*$K144)+(AI144/12*3*$F144*$G144*$I144*$K144)</f>
        <v>0</v>
      </c>
      <c r="AK144" s="44"/>
      <c r="AL144" s="44">
        <f>(AK144/12*5*$D144*$G144*$H144*$K144*AL$8)+(AK144/12*4*$E144*$G144*$I144*$K144)+(AK144/12*3*$F144*$G144*$I144*$K144)</f>
        <v>0</v>
      </c>
      <c r="AM144" s="62">
        <v>0</v>
      </c>
      <c r="AN144" s="44">
        <f>(AM144/12*5*$D144*$G144*$H144*$K144*AN$8)+(AM144/12*4*$E144*$G144*$I144*$K144)+(AM144/12*3*$F144*$G144*$I144*$K144)</f>
        <v>0</v>
      </c>
      <c r="AO144" s="48">
        <v>0</v>
      </c>
      <c r="AP144" s="44">
        <f>(AO144/12*5*$D144*$G144*$H144*$L144*AP$8)+(AO144/12*4*$E144*$G144*$I144*$L144)+(AO144/12*3*$F144*$G144*$I144*$L144)</f>
        <v>0</v>
      </c>
      <c r="AQ144" s="44"/>
      <c r="AR144" s="44">
        <f>(AQ144/12*5*$D144*$G144*$H144*$L144*AR$8)+(AQ144/12*4*$E144*$G144*$I144*$L144)+(AQ144/12*3*$F144*$G144*$I144*$L144)</f>
        <v>0</v>
      </c>
      <c r="AS144" s="44">
        <v>1</v>
      </c>
      <c r="AT144" s="44">
        <f>(AS144/12*5*$D144*$G144*$H144*$L144*AT$8)+(AS144/12*4*$E144*$G144*$I144*$L144)+(AS144/12*3*$F144*$G144*$I144*$L144)</f>
        <v>62953.517087999993</v>
      </c>
      <c r="AU144" s="44">
        <v>4</v>
      </c>
      <c r="AV144" s="44">
        <f>(AU144/12*5*$D144*$G144*$H144*$L144*AV$8)+(AU144/12*4*$E144*$G144*$I144*$L144)+(AU144/12*3*$F144*$G144*$I144*$L144)</f>
        <v>249594.67763999998</v>
      </c>
      <c r="AW144" s="44"/>
      <c r="AX144" s="44">
        <f>(AW144/12*5*$D144*$G144*$H144*$K144*AX$8)+(AW144/12*4*$E144*$G144*$I144*$K144)+(AW144/12*3*$F144*$G144*$I144*$K144)</f>
        <v>0</v>
      </c>
      <c r="AY144" s="44"/>
      <c r="AZ144" s="44">
        <f>(AY144/12*5*$D144*$G144*$H144*$K144*AZ$8)+(AY144/12*4*$E144*$G144*$I144*$K144)+(AY144/12*3*$F144*$G144*$I144*$K144)</f>
        <v>0</v>
      </c>
      <c r="BA144" s="44"/>
      <c r="BB144" s="44">
        <f>(BA144/12*5*$D144*$G144*$H144*$L144*BB$8)+(BA144/12*4*$E144*$G144*$I144*$L144)+(BA144/12*3*$F144*$G144*$I144*$L144)</f>
        <v>0</v>
      </c>
      <c r="BC144" s="44"/>
      <c r="BD144" s="44">
        <f>(BC144/12*5*$D144*$G144*$H144*$K144*BD$8)+(BC144/12*4*$E144*$G144*$I144*$K144)+(BC144/12*3*$F144*$G144*$I144*$K144)</f>
        <v>0</v>
      </c>
      <c r="BE144" s="44"/>
      <c r="BF144" s="44">
        <f>(BE144/12*5*$D144*$G144*$H144*$K144*BF$8)+(BE144/12*4*$E144*$G144*$I144*$K144)+(BE144/12*3*$F144*$G144*$I144*$K144)</f>
        <v>0</v>
      </c>
      <c r="BG144" s="44"/>
      <c r="BH144" s="44">
        <f>(BG144/12*5*$D144*$G144*$H144*$K144*BH$8)+(BG144/12*4*$E144*$G144*$I144*$K144)+(BG144/12*3*$F144*$G144*$I144*$K144)</f>
        <v>0</v>
      </c>
      <c r="BI144" s="44"/>
      <c r="BJ144" s="44">
        <f>(BI144/12*5*$D144*$G144*$H144*$L144*BJ$8)+(BI144/12*4*$E144*$G144*$I144*$L144)+(BI144/12*3*$F144*$G144*$I144*$L144)</f>
        <v>0</v>
      </c>
      <c r="BK144" s="44">
        <v>0</v>
      </c>
      <c r="BL144" s="44">
        <f>(BK144/12*5*$D144*$G144*$H144*$K144*BL$8)+(BK144/12*4*$E144*$G144*$I144*$K144)+(BK144/12*3*$F144*$G144*$I144*$K144)</f>
        <v>0</v>
      </c>
      <c r="BM144" s="44"/>
      <c r="BN144" s="44">
        <f>(BM144/12*5*$D144*$G144*$H144*$K144*BN$8)+(BM144/12*4*$E144*$G144*$I144*$K144)+(BM144/12*3*$F144*$G144*$I144*$K144)</f>
        <v>0</v>
      </c>
      <c r="BO144" s="54"/>
      <c r="BP144" s="44">
        <f>(BO144/12*5*$D144*$G144*$H144*$L144*BP$8)+(BO144/12*4*$E144*$G144*$I144*$L144)+(BO144/12*3*$F144*$G144*$I144*$L144)</f>
        <v>0</v>
      </c>
      <c r="BQ144" s="44"/>
      <c r="BR144" s="44">
        <f>(BQ144/12*5*$D144*$G144*$H144*$L144*BR$8)+(BQ144/12*4*$E144*$G144*$I144*$L144)+(BQ144/12*3*$F144*$G144*$I144*$L144)</f>
        <v>0</v>
      </c>
      <c r="BS144" s="44"/>
      <c r="BT144" s="44">
        <f>(BS144/12*5*$D144*$G144*$H144*$K144*BT$8)+(BS144/12*4*$E144*$G144*$I144*$K144)+(BS144/12*3*$F144*$G144*$I144*$K144)</f>
        <v>0</v>
      </c>
      <c r="BU144" s="44"/>
      <c r="BV144" s="44">
        <f>(BU144/12*5*$D144*$G144*$H144*$K144*BV$8)+(BU144/12*4*$E144*$G144*$I144*$K144)+(BU144/12*3*$F144*$G144*$I144*$K144)</f>
        <v>0</v>
      </c>
      <c r="BW144" s="44"/>
      <c r="BX144" s="44">
        <f>(BW144/12*5*$D144*$G144*$H144*$L144*BX$8)+(BW144/12*4*$E144*$G144*$I144*$L144)+(BW144/12*3*$F144*$G144*$I144*$L144)</f>
        <v>0</v>
      </c>
      <c r="BY144" s="44"/>
      <c r="BZ144" s="44">
        <f>(BY144/12*5*$D144*$G144*$H144*$L144*BZ$8)+(BY144/12*4*$E144*$G144*$I144*$L144)+(BY144/12*3*$F144*$G144*$I144*$L144)</f>
        <v>0</v>
      </c>
      <c r="CA144" s="44"/>
      <c r="CB144" s="44">
        <f>(CA144/12*5*$D144*$G144*$H144*$K144*CB$8)+(CA144/12*4*$E144*$G144*$I144*$K144)+(CA144/12*3*$F144*$G144*$I144*$K144)</f>
        <v>0</v>
      </c>
      <c r="CC144" s="44"/>
      <c r="CD144" s="44">
        <f>(CC144/12*5*$D144*$G144*$H144*$L144*CD$8)+(CC144/12*4*$E144*$G144*$I144*$L144)+(CC144/12*3*$F144*$G144*$I144*$L144)</f>
        <v>0</v>
      </c>
      <c r="CE144" s="44"/>
      <c r="CF144" s="44">
        <f>(CE144/12*5*$D144*$G144*$H144*$K144*CF$8)+(CE144/12*4*$E144*$G144*$I144*$K144)+(CE144/12*3*$F144*$G144*$I144*$K144)</f>
        <v>0</v>
      </c>
      <c r="CG144" s="44"/>
      <c r="CH144" s="44">
        <f>(CG144/12*5*$D144*$G144*$H144*$K144*CH$8)+(CG144/12*4*$E144*$G144*$I144*$K144)+(CG144/12*3*$F144*$G144*$I144*$K144)</f>
        <v>0</v>
      </c>
      <c r="CI144" s="44"/>
      <c r="CJ144" s="44">
        <f>(CI144/12*5*$D144*$G144*$H144*$K144*CJ$8)+(CI144/12*4*$E144*$G144*$I144*$K144)+(CI144/12*3*$F144*$G144*$I144*$K144)</f>
        <v>0</v>
      </c>
      <c r="CK144" s="44"/>
      <c r="CL144" s="44">
        <f>(CK144/12*5*$D144*$G144*$H144*$K144*CL$8)+(CK144/12*4*$E144*$G144*$I144*$K144)+(CK144/12*3*$F144*$G144*$I144*$K144)</f>
        <v>0</v>
      </c>
      <c r="CM144" s="44"/>
      <c r="CN144" s="44">
        <f>(CM144/12*5*$D144*$G144*$H144*$L144*CN$8)+(CM144/12*4*$E144*$G144*$I144*$L144)+(CM144/12*3*$F144*$G144*$I144*$L144)</f>
        <v>0</v>
      </c>
      <c r="CO144" s="44">
        <v>1</v>
      </c>
      <c r="CP144" s="44">
        <f>(CO144/12*5*$D144*$G144*$H144*$L144*CP$8)+(CO144/12*4*$E144*$G144*$I144*$L144)+(CO144/12*3*$F144*$G144*$I144*$L144)</f>
        <v>65674.912841999991</v>
      </c>
      <c r="CQ144" s="49"/>
      <c r="CR144" s="44">
        <f>(CQ144/12*5*$D144*$G144*$H144*$K144*CR$8)+(CQ144/12*4*$E144*$G144*$I144*$K144)+(CQ144/12*3*$F144*$G144*$I144*$K144)</f>
        <v>0</v>
      </c>
      <c r="CS144" s="44"/>
      <c r="CT144" s="44">
        <f>(CS144/12*5*$D144*$G144*$H144*$L144*CT$8)+(CS144/12*4*$E144*$G144*$I144*$L144)+(CS144/12*3*$F144*$G144*$I144*$L144)</f>
        <v>0</v>
      </c>
      <c r="CU144" s="44"/>
      <c r="CV144" s="44">
        <f>(CU144/12*5*$D144*$G144*$H144*$L144*CV$8)+(CU144/12*4*$E144*$G144*$I144*$L144)+(CU144/12*3*$F144*$G144*$I144*$L144)</f>
        <v>0</v>
      </c>
      <c r="CW144" s="44"/>
      <c r="CX144" s="44">
        <f>(CW144/12*5*$D144*$G144*$H144*$L144*CX$8)+(CW144/12*4*$E144*$G144*$I144*$L144)+(CW144/12*3*$F144*$G144*$I144*$L144)</f>
        <v>0</v>
      </c>
      <c r="CY144" s="44"/>
      <c r="CZ144" s="44">
        <f>(CY144/12*5*$D144*$G144*$H144*$L144*CZ$8)+(CY144/12*4*$E144*$G144*$I144*$L144)+(CY144/12*3*$F144*$G144*$I144*$L144)</f>
        <v>0</v>
      </c>
      <c r="DA144" s="44"/>
      <c r="DB144" s="44">
        <f>(DA144/12*5*$D144*$G144*$H144*$L144*DB$8)+(DA144/12*4*$E144*$G144*$I144*$L144)+(DA144/12*3*$F144*$G144*$I144*$L144)</f>
        <v>0</v>
      </c>
      <c r="DC144" s="44">
        <v>3</v>
      </c>
      <c r="DD144" s="44">
        <f>(DC144/12*5*$D144*$G144*$H144*$K144*DD$8)+(DC144/12*4*$E144*$G144*$I144*$K144)+(DC144/12*3*$F144*$G144*$I144*$K144)</f>
        <v>164913.86835</v>
      </c>
      <c r="DE144" s="44"/>
      <c r="DF144" s="44">
        <f>(DE144/12*5*$D144*$G144*$H144*$K144*DF$8)+(DE144/12*4*$E144*$G144*$I144*$K144)+(DE144/12*3*$F144*$G144*$I144*$K144)</f>
        <v>0</v>
      </c>
      <c r="DG144" s="44"/>
      <c r="DH144" s="44">
        <f>(DG144/12*5*$D144*$G144*$H144*$L144*DH$8)+(DG144/12*4*$E144*$G144*$I144*$L144)+(DG144/12*3*$F144*$G144*$I144*$L144)</f>
        <v>0</v>
      </c>
      <c r="DI144" s="44"/>
      <c r="DJ144" s="44">
        <f>(DI144/12*5*$D144*$G144*$H144*$L144*DJ$8)+(DI144/12*4*$E144*$G144*$I144*$L144)+(DI144/12*3*$F144*$G144*$I144*$L144)</f>
        <v>0</v>
      </c>
      <c r="DK144" s="44"/>
      <c r="DL144" s="44">
        <f>(DK144/12*5*$D144*$G144*$H144*$M144*DL$8)+(DK144/12*4*$E144*$G144*$I144*$M144)+(DK144/12*3*$F144*$G144*$I144*$M144)</f>
        <v>0</v>
      </c>
      <c r="DM144" s="44"/>
      <c r="DN144" s="44">
        <f t="shared" ref="DN144" si="1077">(DM144/12*5*$D144*$G144*$H144*$N144*DN$8)+(DM144/12*4*$E144*$G144*$I144*$N144)+(DM144/12*3*$F144*$G144*$I144*$N144)</f>
        <v>0</v>
      </c>
      <c r="DO144" s="44"/>
      <c r="DP144" s="44">
        <f t="shared" si="1068"/>
        <v>0</v>
      </c>
      <c r="DQ144" s="44">
        <f t="shared" ref="DQ144:DR178" si="1078">SUM(O144,Q144,S144,U144,W144,Y144,AA144,AC144,AE144,AG144,AI144,AK144,AM144,AO144,AQ144,AS144,AU144,AW144,AY144,BA144,BC144,BE144,BG144,BI144,BK144,BM144,BO144,BQ144,BS144,BU144,BW144,BY144,CA144,CC144,CE144,CG144,CI144,CK144,CM144,CO144,CQ144,CS144,CU144,CW144,CY144,DA144,DC144,DE144,DG144,DI144,DK144,DM144,DO144)</f>
        <v>30</v>
      </c>
      <c r="DR144" s="44">
        <f t="shared" si="1078"/>
        <v>1648412.4206549996</v>
      </c>
    </row>
    <row r="145" spans="1:122" ht="57" customHeight="1" x14ac:dyDescent="0.25">
      <c r="A145" s="51"/>
      <c r="B145" s="52">
        <v>116</v>
      </c>
      <c r="C145" s="38" t="s">
        <v>276</v>
      </c>
      <c r="D145" s="39">
        <f t="shared" si="1072"/>
        <v>19063</v>
      </c>
      <c r="E145" s="40">
        <v>18530</v>
      </c>
      <c r="F145" s="40">
        <v>18715</v>
      </c>
      <c r="G145" s="39">
        <v>3.66</v>
      </c>
      <c r="H145" s="42">
        <v>1</v>
      </c>
      <c r="I145" s="42">
        <v>1</v>
      </c>
      <c r="J145" s="43"/>
      <c r="K145" s="39">
        <v>1.4</v>
      </c>
      <c r="L145" s="39">
        <v>1.68</v>
      </c>
      <c r="M145" s="39">
        <v>2.23</v>
      </c>
      <c r="N145" s="39">
        <v>2.57</v>
      </c>
      <c r="O145" s="44">
        <v>4</v>
      </c>
      <c r="P145" s="44">
        <f t="shared" ref="P145:P147" si="1079">(O145/12*5*$D145*$G145*$H145*$K145*P$8)+(O145/12*4*$E145*$G145*$I145*$K145*P$9)+(O145/12*3*$F145*$G145*$I145*$K145*P$9)</f>
        <v>409167.88219999999</v>
      </c>
      <c r="Q145" s="44">
        <v>0</v>
      </c>
      <c r="R145" s="44">
        <f t="shared" ref="R145:R147" si="1080">(Q145/12*5*$D145*$G145*$H145*$K145*R$8)+(Q145/12*4*$E145*$G145*$I145*$K145*R$9)+(Q145/12*3*$F145*$G145*$I145*$K145*R$9)</f>
        <v>0</v>
      </c>
      <c r="S145" s="44"/>
      <c r="T145" s="44">
        <f t="shared" ref="T145:T147" si="1081">(S145/12*5*$D145*$G145*$H145*$K145*T$8)+(S145/12*4*$E145*$G145*$I145*$K145*T$9)+(S145/12*3*$F145*$G145*$I145*$K145*T$9)</f>
        <v>0</v>
      </c>
      <c r="U145" s="44"/>
      <c r="V145" s="44">
        <f t="shared" ref="V145:V147" si="1082">(U145/12*5*$D145*$G145*$H145*$K145*V$8)+(U145/12*4*$E145*$G145*$I145*$K145*V$9)+(U145/12*3*$F145*$G145*$I145*$K145*V$9)</f>
        <v>0</v>
      </c>
      <c r="W145" s="44">
        <v>198</v>
      </c>
      <c r="X145" s="44">
        <f t="shared" ref="X145:X147" si="1083">(W145/12*5*$D145*$G145*$H145*$K145*X$8)+(W145/12*4*$E145*$G145*$I145*$K145*X$9)+(W145/12*3*$F145*$G145*$I145*$K145*X$9)</f>
        <v>20390804.70273</v>
      </c>
      <c r="Y145" s="44">
        <v>0</v>
      </c>
      <c r="Z145" s="44">
        <f t="shared" ref="Z145:Z147" si="1084">(Y145/12*5*$D145*$G145*$H145*$K145*Z$8)+(Y145/12*4*$E145*$G145*$I145*$K145*Z$9)+(Y145/12*3*$F145*$G145*$I145*$K145*Z$9)</f>
        <v>0</v>
      </c>
      <c r="AA145" s="44"/>
      <c r="AB145" s="44">
        <f t="shared" ref="AB145:AB147" si="1085">(AA145/12*5*$D145*$G145*$H145*$K145*AB$8)+(AA145/12*4*$E145*$G145*$I145*$K145*AB$9)+(AA145/12*3*$F145*$G145*$I145*$K145*AB$9)</f>
        <v>0</v>
      </c>
      <c r="AC145" s="44"/>
      <c r="AD145" s="44">
        <f t="shared" ref="AD145:AD147" si="1086">(AC145/12*5*$D145*$G145*$H145*$K145*AD$8)+(AC145/12*4*$E145*$G145*$I145*$K145*AD$9)+(AC145/12*3*$F145*$G145*$I145*$K145*AD$9)</f>
        <v>0</v>
      </c>
      <c r="AE145" s="44">
        <v>0</v>
      </c>
      <c r="AF145" s="44">
        <f t="shared" ref="AF145:AF147" si="1087">(AE145/12*5*$D145*$G145*$H145*$K145*AF$8)+(AE145/12*4*$E145*$G145*$I145*$K145*AF$9)+(AE145/12*3*$F145*$G145*$I145*$K145*AF$9)</f>
        <v>0</v>
      </c>
      <c r="AG145" s="44">
        <v>0</v>
      </c>
      <c r="AH145" s="44">
        <f t="shared" ref="AH145:AH147" si="1088">(AG145/12*5*$D145*$G145*$H145*$K145*AH$8)+(AG145/12*4*$E145*$G145*$I145*$K145*AH$9)+(AG145/12*3*$F145*$G145*$I145*$K145*AH$9)</f>
        <v>0</v>
      </c>
      <c r="AI145" s="44"/>
      <c r="AJ145" s="44">
        <f t="shared" ref="AJ145:AJ147" si="1089">(AI145/12*5*$D145*$G145*$H145*$K145*AJ$8)+(AI145/12*4*$E145*$G145*$I145*$K145*AJ$9)+(AI145/12*3*$F145*$G145*$I145*$K145*AJ$9)</f>
        <v>0</v>
      </c>
      <c r="AK145" s="44"/>
      <c r="AL145" s="44">
        <f t="shared" ref="AL145:AL147" si="1090">(AK145/12*5*$D145*$G145*$H145*$K145*AL$8)+(AK145/12*4*$E145*$G145*$I145*$K145*AL$9)+(AK145/12*3*$F145*$G145*$I145*$K145*AL$9)</f>
        <v>0</v>
      </c>
      <c r="AM145" s="62">
        <v>0</v>
      </c>
      <c r="AN145" s="44">
        <f t="shared" ref="AN145:AN147" si="1091">(AM145/12*5*$D145*$G145*$H145*$K145*AN$8)+(AM145/12*4*$E145*$G145*$I145*$K145*AN$9)+(AM145/12*3*$F145*$G145*$I145*$K145*AN$9)</f>
        <v>0</v>
      </c>
      <c r="AO145" s="48">
        <v>0</v>
      </c>
      <c r="AP145" s="44">
        <f t="shared" ref="AP145:AP147" si="1092">(AO145/12*5*$D145*$G145*$H145*$L145*AP$8)+(AO145/12*4*$E145*$G145*$I145*$L145*AP$9)+(AO145/12*3*$F145*$G145*$I145*$L145*AP$9)</f>
        <v>0</v>
      </c>
      <c r="AQ145" s="44"/>
      <c r="AR145" s="44">
        <f t="shared" ref="AR145:AR147" si="1093">(AQ145/12*5*$D145*$G145*$H145*$L145*AR$8)+(AQ145/12*4*$E145*$G145*$I145*$L145*AR$9)+(AQ145/12*3*$F145*$G145*$I145*$L145*AR$9)</f>
        <v>0</v>
      </c>
      <c r="AS145" s="44"/>
      <c r="AT145" s="44">
        <f t="shared" ref="AT145:AT147" si="1094">(AS145/12*5*$D145*$G145*$H145*$L145*AT$8)+(AS145/12*4*$E145*$G145*$I145*$L145*AT$9)+(AS145/12*3*$F145*$G145*$I145*$L145*AT$10)</f>
        <v>0</v>
      </c>
      <c r="AU145" s="44">
        <v>11</v>
      </c>
      <c r="AV145" s="44">
        <f t="shared" ref="AV145:AV147" si="1095">(AU145/12*5*$D145*$G145*$H145*$L145*AV$8)+(AU145/12*4*$E145*$G145*$I145*$L145*AV$9)+(AU145/12*3*$F145*$G145*$I145*$L145*AV$9)</f>
        <v>1342195.5092700003</v>
      </c>
      <c r="AW145" s="44"/>
      <c r="AX145" s="44">
        <f t="shared" ref="AX145:AX147" si="1096">(AW145/12*5*$D145*$G145*$H145*$K145*AX$8)+(AW145/12*4*$E145*$G145*$I145*$K145*AX$9)+(AW145/12*3*$F145*$G145*$I145*$K145*AX$9)</f>
        <v>0</v>
      </c>
      <c r="AY145" s="44"/>
      <c r="AZ145" s="44">
        <f t="shared" ref="AZ145:AZ147" si="1097">(AY145/12*5*$D145*$G145*$H145*$K145*AZ$8)+(AY145/12*4*$E145*$G145*$I145*$K145*AZ$9)+(AY145/12*3*$F145*$G145*$I145*$K145*AZ$9)</f>
        <v>0</v>
      </c>
      <c r="BA145" s="44"/>
      <c r="BB145" s="44">
        <f t="shared" ref="BB145:BB147" si="1098">(BA145/12*5*$D145*$G145*$H145*$L145*BB$8)+(BA145/12*4*$E145*$G145*$I145*$L145*BB$9)+(BA145/12*3*$F145*$G145*$I145*$L145*BB$9)</f>
        <v>0</v>
      </c>
      <c r="BC145" s="44"/>
      <c r="BD145" s="44">
        <f t="shared" ref="BD145:BD147" si="1099">(BC145/12*5*$D145*$G145*$H145*$K145*BD$8)+(BC145/12*4*$E145*$G145*$I145*$K145*BD$9)+(BC145/12*3*$F145*$G145*$I145*$K145*BD$9)</f>
        <v>0</v>
      </c>
      <c r="BE145" s="44"/>
      <c r="BF145" s="44">
        <f t="shared" ref="BF145:BF147" si="1100">(BE145/12*5*$D145*$G145*$H145*$K145*BF$8)+(BE145/12*4*$E145*$G145*$I145*$K145*BF$9)+(BE145/12*3*$F145*$G145*$I145*$K145*BF$9)</f>
        <v>0</v>
      </c>
      <c r="BG145" s="44"/>
      <c r="BH145" s="44">
        <f t="shared" ref="BH145:BH147" si="1101">(BG145/12*5*$D145*$G145*$H145*$K145*BH$8)+(BG145/12*4*$E145*$G145*$I145*$K145*BH$9)+(BG145/12*3*$F145*$G145*$I145*$K145*BH$9)</f>
        <v>0</v>
      </c>
      <c r="BI145" s="44"/>
      <c r="BJ145" s="44">
        <f t="shared" ref="BJ145:BJ147" si="1102">(BI145/12*5*$D145*$G145*$H145*$L145*BJ$8)+(BI145/12*4*$E145*$G145*$I145*$L145*BJ$9)+(BI145/12*3*$F145*$G145*$I145*$L145*BJ$9)</f>
        <v>0</v>
      </c>
      <c r="BK145" s="44">
        <v>11</v>
      </c>
      <c r="BL145" s="44">
        <f t="shared" ref="BL145:BL147" si="1103">(BK145/12*5*$D145*$G145*$H145*$K145*BL$8)+(BK145/12*4*$E145*$G145*$I145*$K145*BL$9)+(BK145/12*3*$F145*$G145*$I145*$K145*BL$9)</f>
        <v>1132822.4834850002</v>
      </c>
      <c r="BM145" s="44">
        <v>2</v>
      </c>
      <c r="BN145" s="44">
        <f t="shared" ref="BN145:BN147" si="1104">(BM145/12*5*$D145*$G145*$H145*$K145*BN$8)+(BM145/12*4*$E145*$G145*$I145*$K145*BN$9)+(BM145/12*3*$F145*$G145*$I145*$K145*BN$10)</f>
        <v>197062.60084</v>
      </c>
      <c r="BO145" s="54"/>
      <c r="BP145" s="44">
        <f t="shared" ref="BP145:BP147" si="1105">(BO145/12*5*$D145*$G145*$H145*$L145*BP$8)+(BO145/12*4*$E145*$G145*$I145*$L145*BP$9)+(BO145/12*3*$F145*$G145*$I145*$L145*BP$9)</f>
        <v>0</v>
      </c>
      <c r="BQ145" s="44"/>
      <c r="BR145" s="44">
        <f t="shared" ref="BR145:BR147" si="1106">(BQ145/12*5*$D145*$G145*$H145*$L145*BR$8)+(BQ145/12*4*$E145*$G145*$I145*$L145*BR$9)+(BQ145/12*3*$F145*$G145*$I145*$L145*BR$9)</f>
        <v>0</v>
      </c>
      <c r="BS145" s="44"/>
      <c r="BT145" s="44">
        <f t="shared" ref="BT145:BT147" si="1107">(BS145/12*5*$D145*$G145*$H145*$K145*BT$8)+(BS145/12*4*$E145*$G145*$I145*$K145*BT$9)+(BS145/12*3*$F145*$G145*$I145*$K145*BT$9)</f>
        <v>0</v>
      </c>
      <c r="BU145" s="44"/>
      <c r="BV145" s="44">
        <f t="shared" ref="BV145:BV147" si="1108">(BU145/12*5*$D145*$G145*$H145*$K145*BV$8)+(BU145/12*4*$E145*$G145*$I145*$K145*BV$9)+(BU145/12*3*$F145*$G145*$I145*$K145*BV$9)</f>
        <v>0</v>
      </c>
      <c r="BW145" s="44"/>
      <c r="BX145" s="44">
        <f t="shared" ref="BX145:BX147" si="1109">(BW145/12*5*$D145*$G145*$H145*$L145*BX$8)+(BW145/12*4*$E145*$G145*$I145*$L145*BX$9)+(BW145/12*3*$F145*$G145*$I145*$L145*BX$9)</f>
        <v>0</v>
      </c>
      <c r="BY145" s="44"/>
      <c r="BZ145" s="44">
        <f t="shared" ref="BZ145:BZ147" si="1110">(BY145/12*5*$D145*$G145*$H145*$L145*BZ$8)+(BY145/12*4*$E145*$G145*$I145*$L145*BZ$9)+(BY145/12*3*$F145*$G145*$I145*$L145*BZ$9)</f>
        <v>0</v>
      </c>
      <c r="CA145" s="44"/>
      <c r="CB145" s="44">
        <f t="shared" ref="CB145:CB147" si="1111">(CA145/12*5*$D145*$G145*$H145*$K145*CB$8)+(CA145/12*4*$E145*$G145*$I145*$K145*CB$9)+(CA145/12*3*$F145*$G145*$I145*$K145*CB$9)</f>
        <v>0</v>
      </c>
      <c r="CC145" s="44"/>
      <c r="CD145" s="44">
        <f t="shared" ref="CD145:CD147" si="1112">(CC145/12*5*$D145*$G145*$H145*$L145*CD$8)+(CC145/12*4*$E145*$G145*$I145*$L145*CD$9)+(CC145/12*3*$F145*$G145*$I145*$L145*CD$9)</f>
        <v>0</v>
      </c>
      <c r="CE145" s="44"/>
      <c r="CF145" s="44">
        <f t="shared" ref="CF145:CF147" si="1113">(CE145/12*5*$D145*$G145*$H145*$K145*CF$8)+(CE145/12*4*$E145*$G145*$I145*$K145*CF$9)+(CE145/12*3*$F145*$G145*$I145*$K145*CF$9)</f>
        <v>0</v>
      </c>
      <c r="CG145" s="44"/>
      <c r="CH145" s="44">
        <f t="shared" ref="CH145:CH147" si="1114">(CG145/12*5*$D145*$G145*$H145*$K145*CH$8)+(CG145/12*4*$E145*$G145*$I145*$K145*CH$9)+(CG145/12*3*$F145*$G145*$I145*$K145*CH$9)</f>
        <v>0</v>
      </c>
      <c r="CI145" s="44"/>
      <c r="CJ145" s="44">
        <f t="shared" ref="CJ145:CJ147" si="1115">(CI145/12*5*$D145*$G145*$H145*$K145*CJ$8)+(CI145/12*4*$E145*$G145*$I145*$K145*CJ$9)+(CI145/12*3*$F145*$G145*$I145*$K145*CJ$9)</f>
        <v>0</v>
      </c>
      <c r="CK145" s="44"/>
      <c r="CL145" s="44">
        <f t="shared" ref="CL145:CL147" si="1116">(CK145/12*5*$D145*$G145*$H145*$K145*CL$8)+(CK145/12*4*$E145*$G145*$I145*$K145*CL$9)+(CK145/12*3*$F145*$G145*$I145*$K145*CL$9)</f>
        <v>0</v>
      </c>
      <c r="CM145" s="44"/>
      <c r="CN145" s="44">
        <f t="shared" ref="CN145:CN147" si="1117">(CM145/12*5*$D145*$G145*$H145*$L145*CN$8)+(CM145/12*4*$E145*$G145*$I145*$L145*CN$9)+(CM145/12*3*$F145*$G145*$I145*$L145*CN$9)</f>
        <v>0</v>
      </c>
      <c r="CO145" s="44"/>
      <c r="CP145" s="44">
        <f t="shared" ref="CP145:CP147" si="1118">(CO145/12*5*$D145*$G145*$H145*$L145*CP$8)+(CO145/12*4*$E145*$G145*$I145*$L145*CP$9)+(CO145/12*3*$F145*$G145*$I145*$L145*CP$9)</f>
        <v>0</v>
      </c>
      <c r="CQ145" s="49"/>
      <c r="CR145" s="44">
        <f t="shared" ref="CR145:CR147" si="1119">(CQ145/12*5*$D145*$G145*$H145*$K145*CR$8)+(CQ145/12*4*$E145*$G145*$I145*$K145*CR$9)+(CQ145/12*3*$F145*$G145*$I145*$K145*CR$9)</f>
        <v>0</v>
      </c>
      <c r="CS145" s="44"/>
      <c r="CT145" s="44">
        <f t="shared" ref="CT145:CT147" si="1120">(CS145/12*5*$D145*$G145*$H145*$L145*CT$8)+(CS145/12*4*$E145*$G145*$I145*$L145*CT$9)+(CS145/12*3*$F145*$G145*$I145*$L145*CT$9)</f>
        <v>0</v>
      </c>
      <c r="CU145" s="44"/>
      <c r="CV145" s="44">
        <f t="shared" ref="CV145:CV147" si="1121">(CU145/12*5*$D145*$G145*$H145*$L145*CV$8)+(CU145/12*4*$E145*$G145*$I145*$L145*CV$9)+(CU145/12*3*$F145*$G145*$I145*$L145*CV$9)</f>
        <v>0</v>
      </c>
      <c r="CW145" s="44"/>
      <c r="CX145" s="44">
        <f t="shared" ref="CX145:CX147" si="1122">(CW145/12*5*$D145*$G145*$H145*$L145*CX$8)+(CW145/12*4*$E145*$G145*$I145*$L145*CX$9)+(CW145/12*3*$F145*$G145*$I145*$L145*CX$9)</f>
        <v>0</v>
      </c>
      <c r="CY145" s="44"/>
      <c r="CZ145" s="44">
        <f t="shared" ref="CZ145:CZ147" si="1123">(CY145/12*5*$D145*$G145*$H145*$L145*CZ$8)+(CY145/12*4*$E145*$G145*$I145*$L145*CZ$9)+(CY145/12*3*$F145*$G145*$I145*$L145*CZ$9)</f>
        <v>0</v>
      </c>
      <c r="DA145" s="44"/>
      <c r="DB145" s="44">
        <f t="shared" ref="DB145:DB147" si="1124">(DA145/12*5*$D145*$G145*$H145*$L145*DB$8)+(DA145/12*4*$E145*$G145*$I145*$L145*DB$9)+(DA145/12*3*$F145*$G145*$I145*$L145*DB$9)</f>
        <v>0</v>
      </c>
      <c r="DC145" s="44">
        <v>0</v>
      </c>
      <c r="DD145" s="44">
        <f t="shared" ref="DD145:DD147" si="1125">(DC145/12*5*$D145*$G145*$H145*$K145*DD$8)+(DC145/12*4*$E145*$G145*$I145*$K145*DD$9)+(DC145/12*3*$F145*$G145*$I145*$K145*DD$9)</f>
        <v>0</v>
      </c>
      <c r="DE145" s="44"/>
      <c r="DF145" s="44">
        <f t="shared" ref="DF145:DF147" si="1126">(DE145/12*5*$D145*$G145*$H145*$K145*DF$8)+(DE145/12*4*$E145*$G145*$I145*$K145*DF$9)+(DE145/12*3*$F145*$G145*$I145*$K145*DF$9)</f>
        <v>0</v>
      </c>
      <c r="DG145" s="44"/>
      <c r="DH145" s="44">
        <f t="shared" ref="DH145:DH147" si="1127">(DG145/12*5*$D145*$G145*$H145*$L145*DH$8)+(DG145/12*4*$E145*$G145*$I145*$L145*DH$9)+(DG145/12*3*$F145*$G145*$I145*$L145*DH$9)</f>
        <v>0</v>
      </c>
      <c r="DI145" s="44"/>
      <c r="DJ145" s="44">
        <f t="shared" ref="DJ145:DJ147" si="1128">(DI145/12*5*$D145*$G145*$H145*$L145*DJ$8)+(DI145/12*4*$E145*$G145*$I145*$L145*DJ$9)+(DI145/12*3*$F145*$G145*$I145*$L145*DJ$9)</f>
        <v>0</v>
      </c>
      <c r="DK145" s="44"/>
      <c r="DL145" s="44">
        <f t="shared" ref="DL145:DL147" si="1129">(DK145/12*5*$D145*$G145*$H145*$M145*DL$8)+(DK145/12*4*$E145*$G145*$I145*$M145*DL$9)+(DK145/12*3*$F145*$G145*$I145*$M145*DL$9)</f>
        <v>0</v>
      </c>
      <c r="DM145" s="44"/>
      <c r="DN145" s="44">
        <f t="shared" ref="DN145:DN170" si="1130">(DM145/12*5*$D145*$G145*$H145*$N145*DN$8)+(DM145/12*4*$E145*$G145*$I145*$N145*DN$9)+(DM145/12*3*$F145*$G145*$I145*$N145*DN$9)</f>
        <v>0</v>
      </c>
      <c r="DO145" s="44"/>
      <c r="DP145" s="44">
        <f t="shared" si="1068"/>
        <v>0</v>
      </c>
      <c r="DQ145" s="44">
        <f t="shared" si="1078"/>
        <v>226</v>
      </c>
      <c r="DR145" s="44">
        <f t="shared" si="1078"/>
        <v>23472053.178524997</v>
      </c>
    </row>
    <row r="146" spans="1:122" ht="46.5" customHeight="1" x14ac:dyDescent="0.25">
      <c r="A146" s="51"/>
      <c r="B146" s="52">
        <v>117</v>
      </c>
      <c r="C146" s="38" t="s">
        <v>277</v>
      </c>
      <c r="D146" s="39">
        <f t="shared" si="1072"/>
        <v>19063</v>
      </c>
      <c r="E146" s="40">
        <v>18530</v>
      </c>
      <c r="F146" s="40">
        <v>18715</v>
      </c>
      <c r="G146" s="39">
        <v>4.05</v>
      </c>
      <c r="H146" s="42">
        <v>1</v>
      </c>
      <c r="I146" s="42">
        <v>1</v>
      </c>
      <c r="J146" s="43"/>
      <c r="K146" s="39">
        <v>1.4</v>
      </c>
      <c r="L146" s="39">
        <v>1.68</v>
      </c>
      <c r="M146" s="39">
        <v>2.23</v>
      </c>
      <c r="N146" s="39">
        <v>2.57</v>
      </c>
      <c r="O146" s="44">
        <v>0</v>
      </c>
      <c r="P146" s="44">
        <f t="shared" si="1079"/>
        <v>0</v>
      </c>
      <c r="Q146" s="44">
        <v>0</v>
      </c>
      <c r="R146" s="44">
        <f t="shared" si="1080"/>
        <v>0</v>
      </c>
      <c r="S146" s="44"/>
      <c r="T146" s="44">
        <f t="shared" si="1081"/>
        <v>0</v>
      </c>
      <c r="U146" s="44"/>
      <c r="V146" s="44">
        <f t="shared" si="1082"/>
        <v>0</v>
      </c>
      <c r="W146" s="44">
        <v>33</v>
      </c>
      <c r="X146" s="44">
        <f t="shared" si="1083"/>
        <v>3760599.2279625</v>
      </c>
      <c r="Y146" s="44">
        <v>0</v>
      </c>
      <c r="Z146" s="44">
        <f t="shared" si="1084"/>
        <v>0</v>
      </c>
      <c r="AA146" s="44"/>
      <c r="AB146" s="44">
        <f t="shared" si="1085"/>
        <v>0</v>
      </c>
      <c r="AC146" s="44"/>
      <c r="AD146" s="44">
        <f t="shared" si="1086"/>
        <v>0</v>
      </c>
      <c r="AE146" s="44">
        <v>0</v>
      </c>
      <c r="AF146" s="44">
        <f t="shared" si="1087"/>
        <v>0</v>
      </c>
      <c r="AG146" s="44">
        <v>0</v>
      </c>
      <c r="AH146" s="44">
        <f t="shared" si="1088"/>
        <v>0</v>
      </c>
      <c r="AI146" s="44"/>
      <c r="AJ146" s="44">
        <f t="shared" si="1089"/>
        <v>0</v>
      </c>
      <c r="AK146" s="44"/>
      <c r="AL146" s="44">
        <f t="shared" si="1090"/>
        <v>0</v>
      </c>
      <c r="AM146" s="62">
        <v>0</v>
      </c>
      <c r="AN146" s="44">
        <f t="shared" si="1091"/>
        <v>0</v>
      </c>
      <c r="AO146" s="48">
        <v>0</v>
      </c>
      <c r="AP146" s="44">
        <f t="shared" si="1092"/>
        <v>0</v>
      </c>
      <c r="AQ146" s="44"/>
      <c r="AR146" s="44">
        <f t="shared" si="1093"/>
        <v>0</v>
      </c>
      <c r="AS146" s="44"/>
      <c r="AT146" s="44">
        <f t="shared" si="1094"/>
        <v>0</v>
      </c>
      <c r="AU146" s="44"/>
      <c r="AV146" s="44">
        <f t="shared" si="1095"/>
        <v>0</v>
      </c>
      <c r="AW146" s="44"/>
      <c r="AX146" s="44">
        <f t="shared" si="1096"/>
        <v>0</v>
      </c>
      <c r="AY146" s="44"/>
      <c r="AZ146" s="44">
        <f t="shared" si="1097"/>
        <v>0</v>
      </c>
      <c r="BA146" s="44"/>
      <c r="BB146" s="44">
        <f t="shared" si="1098"/>
        <v>0</v>
      </c>
      <c r="BC146" s="44"/>
      <c r="BD146" s="44">
        <f t="shared" si="1099"/>
        <v>0</v>
      </c>
      <c r="BE146" s="44"/>
      <c r="BF146" s="44">
        <f t="shared" si="1100"/>
        <v>0</v>
      </c>
      <c r="BG146" s="44"/>
      <c r="BH146" s="44">
        <f t="shared" si="1101"/>
        <v>0</v>
      </c>
      <c r="BI146" s="44"/>
      <c r="BJ146" s="44">
        <f t="shared" si="1102"/>
        <v>0</v>
      </c>
      <c r="BK146" s="44">
        <v>0</v>
      </c>
      <c r="BL146" s="44">
        <f t="shared" si="1103"/>
        <v>0</v>
      </c>
      <c r="BM146" s="44"/>
      <c r="BN146" s="44">
        <f t="shared" si="1104"/>
        <v>0</v>
      </c>
      <c r="BO146" s="54"/>
      <c r="BP146" s="44">
        <f t="shared" si="1105"/>
        <v>0</v>
      </c>
      <c r="BQ146" s="44"/>
      <c r="BR146" s="44">
        <f t="shared" si="1106"/>
        <v>0</v>
      </c>
      <c r="BS146" s="44"/>
      <c r="BT146" s="44">
        <f t="shared" si="1107"/>
        <v>0</v>
      </c>
      <c r="BU146" s="44"/>
      <c r="BV146" s="44">
        <f t="shared" si="1108"/>
        <v>0</v>
      </c>
      <c r="BW146" s="44"/>
      <c r="BX146" s="44">
        <f t="shared" si="1109"/>
        <v>0</v>
      </c>
      <c r="BY146" s="44"/>
      <c r="BZ146" s="44">
        <f t="shared" si="1110"/>
        <v>0</v>
      </c>
      <c r="CA146" s="44"/>
      <c r="CB146" s="44">
        <f t="shared" si="1111"/>
        <v>0</v>
      </c>
      <c r="CC146" s="44"/>
      <c r="CD146" s="44">
        <f t="shared" si="1112"/>
        <v>0</v>
      </c>
      <c r="CE146" s="44"/>
      <c r="CF146" s="44">
        <f t="shared" si="1113"/>
        <v>0</v>
      </c>
      <c r="CG146" s="44"/>
      <c r="CH146" s="44">
        <f t="shared" si="1114"/>
        <v>0</v>
      </c>
      <c r="CI146" s="44"/>
      <c r="CJ146" s="44">
        <f t="shared" si="1115"/>
        <v>0</v>
      </c>
      <c r="CK146" s="44"/>
      <c r="CL146" s="44">
        <f t="shared" si="1116"/>
        <v>0</v>
      </c>
      <c r="CM146" s="44"/>
      <c r="CN146" s="44">
        <f t="shared" si="1117"/>
        <v>0</v>
      </c>
      <c r="CO146" s="44"/>
      <c r="CP146" s="44">
        <f t="shared" si="1118"/>
        <v>0</v>
      </c>
      <c r="CQ146" s="49"/>
      <c r="CR146" s="44">
        <f t="shared" si="1119"/>
        <v>0</v>
      </c>
      <c r="CS146" s="44"/>
      <c r="CT146" s="44">
        <f t="shared" si="1120"/>
        <v>0</v>
      </c>
      <c r="CU146" s="44"/>
      <c r="CV146" s="44">
        <f t="shared" si="1121"/>
        <v>0</v>
      </c>
      <c r="CW146" s="44"/>
      <c r="CX146" s="44">
        <f t="shared" si="1122"/>
        <v>0</v>
      </c>
      <c r="CY146" s="44"/>
      <c r="CZ146" s="44">
        <f t="shared" si="1123"/>
        <v>0</v>
      </c>
      <c r="DA146" s="44"/>
      <c r="DB146" s="44">
        <f t="shared" si="1124"/>
        <v>0</v>
      </c>
      <c r="DC146" s="44">
        <v>0</v>
      </c>
      <c r="DD146" s="44">
        <f t="shared" si="1125"/>
        <v>0</v>
      </c>
      <c r="DE146" s="44"/>
      <c r="DF146" s="44">
        <f t="shared" si="1126"/>
        <v>0</v>
      </c>
      <c r="DG146" s="44"/>
      <c r="DH146" s="44">
        <f t="shared" si="1127"/>
        <v>0</v>
      </c>
      <c r="DI146" s="44"/>
      <c r="DJ146" s="44">
        <f t="shared" si="1128"/>
        <v>0</v>
      </c>
      <c r="DK146" s="44"/>
      <c r="DL146" s="44">
        <f t="shared" si="1129"/>
        <v>0</v>
      </c>
      <c r="DM146" s="44"/>
      <c r="DN146" s="44">
        <f t="shared" si="1130"/>
        <v>0</v>
      </c>
      <c r="DO146" s="44"/>
      <c r="DP146" s="44">
        <f t="shared" si="1068"/>
        <v>0</v>
      </c>
      <c r="DQ146" s="44">
        <f t="shared" si="1078"/>
        <v>33</v>
      </c>
      <c r="DR146" s="44">
        <f t="shared" si="1078"/>
        <v>3760599.2279625</v>
      </c>
    </row>
    <row r="147" spans="1:122" s="9" customFormat="1" ht="45" customHeight="1" x14ac:dyDescent="0.25">
      <c r="A147" s="51"/>
      <c r="B147" s="52">
        <v>118</v>
      </c>
      <c r="C147" s="38" t="s">
        <v>278</v>
      </c>
      <c r="D147" s="39">
        <f>D145</f>
        <v>19063</v>
      </c>
      <c r="E147" s="40">
        <v>18530</v>
      </c>
      <c r="F147" s="40">
        <v>18715</v>
      </c>
      <c r="G147" s="63">
        <v>2.4500000000000002</v>
      </c>
      <c r="H147" s="42">
        <v>1</v>
      </c>
      <c r="I147" s="42">
        <v>1</v>
      </c>
      <c r="J147" s="43"/>
      <c r="K147" s="39">
        <v>1.4</v>
      </c>
      <c r="L147" s="39">
        <v>1.68</v>
      </c>
      <c r="M147" s="39">
        <v>2.23</v>
      </c>
      <c r="N147" s="39">
        <v>2.57</v>
      </c>
      <c r="O147" s="44"/>
      <c r="P147" s="44">
        <f t="shared" si="1079"/>
        <v>0</v>
      </c>
      <c r="Q147" s="44">
        <v>10</v>
      </c>
      <c r="R147" s="44">
        <f t="shared" si="1080"/>
        <v>684741.33291666675</v>
      </c>
      <c r="S147" s="50"/>
      <c r="T147" s="44">
        <f t="shared" si="1081"/>
        <v>0</v>
      </c>
      <c r="U147" s="44"/>
      <c r="V147" s="44">
        <f t="shared" si="1082"/>
        <v>0</v>
      </c>
      <c r="W147" s="44">
        <v>13</v>
      </c>
      <c r="X147" s="44">
        <f t="shared" si="1083"/>
        <v>896184.70191249996</v>
      </c>
      <c r="Y147" s="44"/>
      <c r="Z147" s="44">
        <f t="shared" si="1084"/>
        <v>0</v>
      </c>
      <c r="AA147" s="50"/>
      <c r="AB147" s="44">
        <f t="shared" si="1085"/>
        <v>0</v>
      </c>
      <c r="AC147" s="50"/>
      <c r="AD147" s="44">
        <f t="shared" si="1086"/>
        <v>0</v>
      </c>
      <c r="AE147" s="44">
        <v>0</v>
      </c>
      <c r="AF147" s="44">
        <f t="shared" si="1087"/>
        <v>0</v>
      </c>
      <c r="AG147" s="44">
        <v>0</v>
      </c>
      <c r="AH147" s="44">
        <f t="shared" si="1088"/>
        <v>0</v>
      </c>
      <c r="AI147" s="44"/>
      <c r="AJ147" s="44">
        <f t="shared" si="1089"/>
        <v>0</v>
      </c>
      <c r="AK147" s="50"/>
      <c r="AL147" s="44">
        <f t="shared" si="1090"/>
        <v>0</v>
      </c>
      <c r="AM147" s="62">
        <v>0</v>
      </c>
      <c r="AN147" s="44">
        <f t="shared" si="1091"/>
        <v>0</v>
      </c>
      <c r="AO147" s="48">
        <v>3</v>
      </c>
      <c r="AP147" s="44">
        <f t="shared" si="1092"/>
        <v>237444.28133999999</v>
      </c>
      <c r="AQ147" s="50"/>
      <c r="AR147" s="44">
        <f t="shared" si="1093"/>
        <v>0</v>
      </c>
      <c r="AS147" s="44">
        <v>10</v>
      </c>
      <c r="AT147" s="44">
        <f t="shared" si="1094"/>
        <v>791480.93780000007</v>
      </c>
      <c r="AU147" s="44">
        <v>31</v>
      </c>
      <c r="AV147" s="44">
        <f t="shared" si="1095"/>
        <v>2532035.4925250001</v>
      </c>
      <c r="AW147" s="44"/>
      <c r="AX147" s="44">
        <f t="shared" si="1096"/>
        <v>0</v>
      </c>
      <c r="AY147" s="44"/>
      <c r="AZ147" s="44">
        <f t="shared" si="1097"/>
        <v>0</v>
      </c>
      <c r="BA147" s="50"/>
      <c r="BB147" s="44">
        <f t="shared" si="1098"/>
        <v>0</v>
      </c>
      <c r="BC147" s="50"/>
      <c r="BD147" s="44">
        <f t="shared" si="1099"/>
        <v>0</v>
      </c>
      <c r="BE147" s="50"/>
      <c r="BF147" s="44">
        <f t="shared" si="1100"/>
        <v>0</v>
      </c>
      <c r="BG147" s="50"/>
      <c r="BH147" s="44">
        <f t="shared" si="1101"/>
        <v>0</v>
      </c>
      <c r="BI147" s="50"/>
      <c r="BJ147" s="44">
        <f t="shared" si="1102"/>
        <v>0</v>
      </c>
      <c r="BK147" s="44">
        <v>20</v>
      </c>
      <c r="BL147" s="44">
        <f t="shared" si="1103"/>
        <v>1378745.6952500001</v>
      </c>
      <c r="BM147" s="44">
        <v>5</v>
      </c>
      <c r="BN147" s="44">
        <f t="shared" si="1104"/>
        <v>329783.72408333333</v>
      </c>
      <c r="BO147" s="64"/>
      <c r="BP147" s="44">
        <f t="shared" si="1105"/>
        <v>0</v>
      </c>
      <c r="BQ147" s="50"/>
      <c r="BR147" s="44">
        <f t="shared" si="1106"/>
        <v>0</v>
      </c>
      <c r="BS147" s="50"/>
      <c r="BT147" s="44">
        <f t="shared" si="1107"/>
        <v>0</v>
      </c>
      <c r="BU147" s="50"/>
      <c r="BV147" s="44">
        <f t="shared" si="1108"/>
        <v>0</v>
      </c>
      <c r="BW147" s="50"/>
      <c r="BX147" s="44">
        <f t="shared" si="1109"/>
        <v>0</v>
      </c>
      <c r="BY147" s="44"/>
      <c r="BZ147" s="44">
        <f t="shared" si="1110"/>
        <v>0</v>
      </c>
      <c r="CA147" s="50"/>
      <c r="CB147" s="44">
        <f t="shared" si="1111"/>
        <v>0</v>
      </c>
      <c r="CC147" s="50"/>
      <c r="CD147" s="44">
        <f t="shared" si="1112"/>
        <v>0</v>
      </c>
      <c r="CE147" s="50"/>
      <c r="CF147" s="44">
        <f t="shared" si="1113"/>
        <v>0</v>
      </c>
      <c r="CG147" s="50"/>
      <c r="CH147" s="44">
        <f t="shared" si="1114"/>
        <v>0</v>
      </c>
      <c r="CI147" s="50"/>
      <c r="CJ147" s="44">
        <f t="shared" si="1115"/>
        <v>0</v>
      </c>
      <c r="CK147" s="50"/>
      <c r="CL147" s="44">
        <f t="shared" si="1116"/>
        <v>0</v>
      </c>
      <c r="CM147" s="50">
        <v>3</v>
      </c>
      <c r="CN147" s="44">
        <f t="shared" si="1117"/>
        <v>235384.61950500001</v>
      </c>
      <c r="CO147" s="44">
        <v>4</v>
      </c>
      <c r="CP147" s="44">
        <f t="shared" si="1118"/>
        <v>360802.36541999993</v>
      </c>
      <c r="CQ147" s="65"/>
      <c r="CR147" s="44">
        <f t="shared" si="1119"/>
        <v>0</v>
      </c>
      <c r="CS147" s="50">
        <v>2</v>
      </c>
      <c r="CT147" s="44">
        <f t="shared" si="1120"/>
        <v>176321.05708</v>
      </c>
      <c r="CU147" s="50"/>
      <c r="CV147" s="44">
        <f t="shared" si="1121"/>
        <v>0</v>
      </c>
      <c r="CW147" s="50">
        <v>1</v>
      </c>
      <c r="CX147" s="44">
        <f t="shared" si="1122"/>
        <v>88323.993764999992</v>
      </c>
      <c r="CY147" s="50"/>
      <c r="CZ147" s="44">
        <f t="shared" si="1123"/>
        <v>0</v>
      </c>
      <c r="DA147" s="44">
        <v>2</v>
      </c>
      <c r="DB147" s="44">
        <f t="shared" si="1124"/>
        <v>176647.98752999998</v>
      </c>
      <c r="DC147" s="44">
        <v>12</v>
      </c>
      <c r="DD147" s="44">
        <f t="shared" si="1125"/>
        <v>874325.52199999988</v>
      </c>
      <c r="DE147" s="50">
        <v>2</v>
      </c>
      <c r="DF147" s="44">
        <f t="shared" si="1126"/>
        <v>150061.87688333332</v>
      </c>
      <c r="DG147" s="50"/>
      <c r="DH147" s="44">
        <f t="shared" si="1127"/>
        <v>0</v>
      </c>
      <c r="DI147" s="44">
        <v>1</v>
      </c>
      <c r="DJ147" s="44">
        <f t="shared" si="1128"/>
        <v>94810.310700000002</v>
      </c>
      <c r="DK147" s="50"/>
      <c r="DL147" s="44">
        <f t="shared" si="1129"/>
        <v>0</v>
      </c>
      <c r="DM147" s="50"/>
      <c r="DN147" s="44">
        <f t="shared" si="1130"/>
        <v>0</v>
      </c>
      <c r="DO147" s="44"/>
      <c r="DP147" s="44">
        <f t="shared" si="1068"/>
        <v>0</v>
      </c>
      <c r="DQ147" s="44">
        <f t="shared" si="1078"/>
        <v>119</v>
      </c>
      <c r="DR147" s="44">
        <f t="shared" si="1078"/>
        <v>9007093.898710832</v>
      </c>
    </row>
    <row r="148" spans="1:122" s="9" customFormat="1" ht="45" customHeight="1" x14ac:dyDescent="0.25">
      <c r="A148" s="51"/>
      <c r="B148" s="52">
        <v>119</v>
      </c>
      <c r="C148" s="38" t="s">
        <v>279</v>
      </c>
      <c r="D148" s="39">
        <f t="shared" si="1072"/>
        <v>19063</v>
      </c>
      <c r="E148" s="40">
        <v>18530</v>
      </c>
      <c r="F148" s="40">
        <v>18715</v>
      </c>
      <c r="G148" s="63">
        <v>4.24</v>
      </c>
      <c r="H148" s="42">
        <v>1</v>
      </c>
      <c r="I148" s="42">
        <v>1</v>
      </c>
      <c r="J148" s="43"/>
      <c r="K148" s="39">
        <v>1.4</v>
      </c>
      <c r="L148" s="39">
        <v>1.68</v>
      </c>
      <c r="M148" s="39">
        <v>2.23</v>
      </c>
      <c r="N148" s="39">
        <v>2.57</v>
      </c>
      <c r="O148" s="44">
        <v>1</v>
      </c>
      <c r="P148" s="44">
        <f>(O148/12*5*$D148*$G148*$H148*$K148*P$8)+(O148/12*4*$E148*$G148*$I148*$K148)+(O148/12*3*$F148*$G148*$I148*$K148)</f>
        <v>112058.3982</v>
      </c>
      <c r="Q148" s="44">
        <v>13</v>
      </c>
      <c r="R148" s="44">
        <f>(Q148/12*5*$D148*$G148*$H148*$K148*R$8)+(Q148/12*4*$E148*$G148*$I148*$K148)+(Q148/12*3*$F148*$G148*$I148*$K148)</f>
        <v>1456759.1765999999</v>
      </c>
      <c r="S148" s="50"/>
      <c r="T148" s="44">
        <f>(S148/12*5*$D148*$G148*$H148*$K148*T$8)+(S148/12*4*$E148*$G148*$I148*$K148)+(S148/12*3*$F148*$G148*$I148*$K148)</f>
        <v>0</v>
      </c>
      <c r="U148" s="44"/>
      <c r="V148" s="44">
        <f>(U148/12*5*$D148*$G148*$H148*$K148*V$8)+(U148/12*4*$E148*$G148*$I148*$K148)+(U148/12*3*$F148*$G148*$I148*$K148)</f>
        <v>0</v>
      </c>
      <c r="W148" s="44">
        <v>162</v>
      </c>
      <c r="X148" s="44">
        <f>(W148/12*5*$D148*$G148*$H148*$K148*X$8)+(W148/12*4*$E148*$G148*$I148*$K148)+(W148/12*3*$F148*$G148*$I148*$K148)</f>
        <v>18283309.276679996</v>
      </c>
      <c r="Y148" s="44"/>
      <c r="Z148" s="44">
        <f>(Y148/12*5*$D148*$G148*$H148*$K148*Z$8)+(Y148/12*4*$E148*$G148*$I148*$K148)+(Y148/12*3*$F148*$G148*$I148*$K148)</f>
        <v>0</v>
      </c>
      <c r="AA148" s="50"/>
      <c r="AB148" s="44">
        <f>(AA148/12*5*$D148*$G148*$H148*$K148*AB$8)+(AA148/12*4*$E148*$G148*$I148*$K148)+(AA148/12*3*$F148*$G148*$I148*$K148)</f>
        <v>0</v>
      </c>
      <c r="AC148" s="50"/>
      <c r="AD148" s="44">
        <f>(AC148/12*5*$D148*$G148*$H148*$K148*AD$8)+(AC148/12*4*$E148*$G148*$I148*$K148)+(AC148/12*3*$F148*$G148*$I148*$K148)</f>
        <v>0</v>
      </c>
      <c r="AE148" s="44">
        <v>0</v>
      </c>
      <c r="AF148" s="44">
        <f>(AE148/12*5*$D148*$G148*$H148*$K148*AF$8)+(AE148/12*4*$E148*$G148*$I148*$K148)+(AE148/12*3*$F148*$G148*$I148*$K148)</f>
        <v>0</v>
      </c>
      <c r="AG148" s="44">
        <v>12</v>
      </c>
      <c r="AH148" s="44">
        <f>(AG148/12*5*$D148*$G148*$H148*$K148*AH$8)+(AG148/12*4*$E148*$G148*$I148*$K148)+(AG148/12*3*$F148*$G148*$I148*$K148)</f>
        <v>1344700.7784</v>
      </c>
      <c r="AI148" s="50"/>
      <c r="AJ148" s="44">
        <f>(AI148/12*5*$D148*$G148*$H148*$K148*AJ$8)+(AI148/12*4*$E148*$G148*$I148*$K148)+(AI148/12*3*$F148*$G148*$I148*$K148)</f>
        <v>0</v>
      </c>
      <c r="AK148" s="50"/>
      <c r="AL148" s="44">
        <f>(AK148/12*5*$D148*$G148*$H148*$K148*AL$8)+(AK148/12*4*$E148*$G148*$I148*$K148)+(AK148/12*3*$F148*$G148*$I148*$K148)</f>
        <v>0</v>
      </c>
      <c r="AM148" s="62">
        <v>0</v>
      </c>
      <c r="AN148" s="44">
        <f>(AM148/12*5*$D148*$G148*$H148*$K148*AN$8)+(AM148/12*4*$E148*$G148*$I148*$K148)+(AM148/12*3*$F148*$G148*$I148*$K148)</f>
        <v>0</v>
      </c>
      <c r="AO148" s="48">
        <v>5</v>
      </c>
      <c r="AP148" s="44">
        <f>(AO148/12*5*$D148*$G148*$H148*$L148*AP$8)+(AO148/12*4*$E148*$G148*$I148*$L148)+(AO148/12*3*$F148*$G148*$I148*$L148)</f>
        <v>674047.75871999993</v>
      </c>
      <c r="AQ148" s="50"/>
      <c r="AR148" s="44">
        <f>(AQ148/12*5*$D148*$G148*$H148*$L148*AR$8)+(AQ148/12*4*$E148*$G148*$I148*$L148)+(AQ148/12*3*$F148*$G148*$I148*$L148)</f>
        <v>0</v>
      </c>
      <c r="AS148" s="44">
        <v>10</v>
      </c>
      <c r="AT148" s="44">
        <f>(AS148/12*5*$D148*$G148*$H148*$L148*AT$8)+(AS148/12*4*$E148*$G148*$I148*$L148)+(AS148/12*3*$F148*$G148*$I148*$L148)</f>
        <v>1348095.5174399999</v>
      </c>
      <c r="AU148" s="44">
        <v>67</v>
      </c>
      <c r="AV148" s="44">
        <f>(AU148/12*5*$D148*$G148*$H148*$L148*AV$8)+(AU148/12*4*$E148*$G148*$I148*$L148)+(AU148/12*3*$F148*$G148*$I148*$L148)</f>
        <v>8952633.3363600001</v>
      </c>
      <c r="AW148" s="44"/>
      <c r="AX148" s="44">
        <f>(AW148/12*5*$D148*$G148*$H148*$K148*AX$8)+(AW148/12*4*$E148*$G148*$I148*$K148)+(AW148/12*3*$F148*$G148*$I148*$K148)</f>
        <v>0</v>
      </c>
      <c r="AY148" s="44"/>
      <c r="AZ148" s="44">
        <f>(AY148/12*5*$D148*$G148*$H148*$K148*AZ$8)+(AY148/12*4*$E148*$G148*$I148*$K148)+(AY148/12*3*$F148*$G148*$I148*$K148)</f>
        <v>0</v>
      </c>
      <c r="BA148" s="50"/>
      <c r="BB148" s="44">
        <f>(BA148/12*5*$D148*$G148*$H148*$L148*BB$8)+(BA148/12*4*$E148*$G148*$I148*$L148)+(BA148/12*3*$F148*$G148*$I148*$L148)</f>
        <v>0</v>
      </c>
      <c r="BC148" s="50"/>
      <c r="BD148" s="44">
        <f>(BC148/12*5*$D148*$G148*$H148*$K148*BD$8)+(BC148/12*4*$E148*$G148*$I148*$K148)+(BC148/12*3*$F148*$G148*$I148*$K148)</f>
        <v>0</v>
      </c>
      <c r="BE148" s="50"/>
      <c r="BF148" s="44">
        <f>(BE148/12*5*$D148*$G148*$H148*$K148*BF$8)+(BE148/12*4*$E148*$G148*$I148*$K148)+(BE148/12*3*$F148*$G148*$I148*$K148)</f>
        <v>0</v>
      </c>
      <c r="BG148" s="50"/>
      <c r="BH148" s="44">
        <f>(BG148/12*5*$D148*$G148*$H148*$K148*BH$8)+(BG148/12*4*$E148*$G148*$I148*$K148)+(BG148/12*3*$F148*$G148*$I148*$K148)</f>
        <v>0</v>
      </c>
      <c r="BI148" s="50"/>
      <c r="BJ148" s="44">
        <f>(BI148/12*5*$D148*$G148*$H148*$L148*BJ$8)+(BI148/12*4*$E148*$G148*$I148*$L148)+(BI148/12*3*$F148*$G148*$I148*$L148)</f>
        <v>0</v>
      </c>
      <c r="BK148" s="44">
        <v>22</v>
      </c>
      <c r="BL148" s="44">
        <f>(BK148/12*5*$D148*$G148*$H148*$K148*BL$8)+(BK148/12*4*$E148*$G148*$I148*$K148)+(BK148/12*3*$F148*$G148*$I148*$K148)</f>
        <v>2482918.5437466661</v>
      </c>
      <c r="BM148" s="44">
        <v>17</v>
      </c>
      <c r="BN148" s="44">
        <f>(BM148/12*5*$D148*$G148*$H148*$K148*BN$8)+(BM148/12*4*$E148*$G148*$I148*$K148)+(BM148/12*3*$F148*$G148*$I148*$K148)</f>
        <v>1909801.9830400001</v>
      </c>
      <c r="BO148" s="64"/>
      <c r="BP148" s="44">
        <f>(BO148/12*5*$D148*$G148*$H148*$L148*BP$8)+(BO148/12*4*$E148*$G148*$I148*$L148)+(BO148/12*3*$F148*$G148*$I148*$L148)</f>
        <v>0</v>
      </c>
      <c r="BQ148" s="50"/>
      <c r="BR148" s="44">
        <f>(BQ148/12*5*$D148*$G148*$H148*$L148*BR$8)+(BQ148/12*4*$E148*$G148*$I148*$L148)+(BQ148/12*3*$F148*$G148*$I148*$L148)</f>
        <v>0</v>
      </c>
      <c r="BS148" s="50"/>
      <c r="BT148" s="44">
        <f>(BS148/12*5*$D148*$G148*$H148*$K148*BT$8)+(BS148/12*4*$E148*$G148*$I148*$K148)+(BS148/12*3*$F148*$G148*$I148*$K148)</f>
        <v>0</v>
      </c>
      <c r="BU148" s="50"/>
      <c r="BV148" s="44">
        <f>(BU148/12*5*$D148*$G148*$H148*$K148*BV$8)+(BU148/12*4*$E148*$G148*$I148*$K148)+(BU148/12*3*$F148*$G148*$I148*$K148)</f>
        <v>0</v>
      </c>
      <c r="BW148" s="50"/>
      <c r="BX148" s="44">
        <f>(BW148/12*5*$D148*$G148*$H148*$L148*BX$8)+(BW148/12*4*$E148*$G148*$I148*$L148)+(BW148/12*3*$F148*$G148*$I148*$L148)</f>
        <v>0</v>
      </c>
      <c r="BY148" s="44"/>
      <c r="BZ148" s="44">
        <f>(BY148/12*5*$D148*$G148*$H148*$L148*BZ$8)+(BY148/12*4*$E148*$G148*$I148*$L148)+(BY148/12*3*$F148*$G148*$I148*$L148)</f>
        <v>0</v>
      </c>
      <c r="CA148" s="50"/>
      <c r="CB148" s="44">
        <f>(CA148/12*5*$D148*$G148*$H148*$K148*CB$8)+(CA148/12*4*$E148*$G148*$I148*$K148)+(CA148/12*3*$F148*$G148*$I148*$K148)</f>
        <v>0</v>
      </c>
      <c r="CC148" s="50"/>
      <c r="CD148" s="44">
        <f>(CC148/12*5*$D148*$G148*$H148*$L148*CD$8)+(CC148/12*4*$E148*$G148*$I148*$L148)+(CC148/12*3*$F148*$G148*$I148*$L148)</f>
        <v>0</v>
      </c>
      <c r="CE148" s="50"/>
      <c r="CF148" s="44">
        <f>(CE148/12*5*$D148*$G148*$H148*$K148*CF$8)+(CE148/12*4*$E148*$G148*$I148*$K148)+(CE148/12*3*$F148*$G148*$I148*$K148)</f>
        <v>0</v>
      </c>
      <c r="CG148" s="50"/>
      <c r="CH148" s="44">
        <f>(CG148/12*5*$D148*$G148*$H148*$K148*CH$8)+(CG148/12*4*$E148*$G148*$I148*$K148)+(CG148/12*3*$F148*$G148*$I148*$K148)</f>
        <v>0</v>
      </c>
      <c r="CI148" s="50"/>
      <c r="CJ148" s="44">
        <f>(CI148/12*5*$D148*$G148*$H148*$K148*CJ$8)+(CI148/12*4*$E148*$G148*$I148*$K148)+(CI148/12*3*$F148*$G148*$I148*$K148)</f>
        <v>0</v>
      </c>
      <c r="CK148" s="50"/>
      <c r="CL148" s="44">
        <f>(CK148/12*5*$D148*$G148*$H148*$K148*CL$8)+(CK148/12*4*$E148*$G148*$I148*$K148)+(CK148/12*3*$F148*$G148*$I148*$K148)</f>
        <v>0</v>
      </c>
      <c r="CM148" s="44">
        <v>1</v>
      </c>
      <c r="CN148" s="44">
        <f>(CM148/12*5*$D148*$G148*$H148*$L148*CN$8)+(CM148/12*4*$E148*$G148*$I148*$L148)+(CM148/12*3*$F148*$G148*$I148*$L148)</f>
        <v>133621.39307999998</v>
      </c>
      <c r="CO148" s="44"/>
      <c r="CP148" s="44">
        <f>(CO148/12*5*$D148*$G148*$H148*$L148*CP$8)+(CO148/12*4*$E148*$G148*$I148*$L148)+(CO148/12*3*$F148*$G148*$I148*$L148)</f>
        <v>0</v>
      </c>
      <c r="CQ148" s="49"/>
      <c r="CR148" s="44">
        <f>(CQ148/12*5*$D148*$G148*$H148*$K148*CR$8)+(CQ148/12*4*$E148*$G148*$I148*$K148)+(CQ148/12*3*$F148*$G148*$I148*$K148)</f>
        <v>0</v>
      </c>
      <c r="CS148" s="50">
        <v>2</v>
      </c>
      <c r="CT148" s="44">
        <f>(CS148/12*5*$D148*$G148*$H148*$L148*CT$8)+(CS148/12*4*$E148*$G148*$I148*$L148)+(CS148/12*3*$F148*$G148*$I148*$L148)</f>
        <v>280708.58435199998</v>
      </c>
      <c r="CU148" s="50"/>
      <c r="CV148" s="44">
        <f>(CU148/12*5*$D148*$G148*$H148*$L148*CV$8)+(CU148/12*4*$E148*$G148*$I148*$L148)+(CU148/12*3*$F148*$G148*$I148*$L148)</f>
        <v>0</v>
      </c>
      <c r="CW148" s="50"/>
      <c r="CX148" s="44">
        <f>(CW148/12*5*$D148*$G148*$H148*$L148*CX$8)+(CW148/12*4*$E148*$G148*$I148*$L148)+(CW148/12*3*$F148*$G148*$I148*$L148)</f>
        <v>0</v>
      </c>
      <c r="CY148" s="50">
        <v>1</v>
      </c>
      <c r="CZ148" s="44">
        <f>(CY148/12*5*$D148*$G148*$H148*$L148*CZ$8)+(CY148/12*4*$E148*$G148*$I148*$L148)+(CY148/12*3*$F148*$G148*$I148*$L148)</f>
        <v>140354.29217599999</v>
      </c>
      <c r="DA148" s="44"/>
      <c r="DB148" s="44">
        <f>(DA148/12*5*$D148*$G148*$H148*$L148*DB$8)+(DA148/12*4*$E148*$G148*$I148*$L148)+(DA148/12*3*$F148*$G148*$I148*$L148)</f>
        <v>0</v>
      </c>
      <c r="DC148" s="44">
        <v>0</v>
      </c>
      <c r="DD148" s="44">
        <f>(DC148/12*5*$D148*$G148*$H148*$K148*DD$8)+(DC148/12*4*$E148*$G148*$I148*$K148)+(DC148/12*3*$F148*$G148*$I148*$K148)</f>
        <v>0</v>
      </c>
      <c r="DE148" s="50"/>
      <c r="DF148" s="44">
        <f>(DE148/12*5*$D148*$G148*$H148*$K148*DF$8)+(DE148/12*4*$E148*$G148*$I148*$K148)+(DE148/12*3*$F148*$G148*$I148*$K148)</f>
        <v>0</v>
      </c>
      <c r="DG148" s="50"/>
      <c r="DH148" s="44">
        <f>(DG148/12*5*$D148*$G148*$H148*$L148*DH$8)+(DG148/12*4*$E148*$G148*$I148*$L148)+(DG148/12*3*$F148*$G148*$I148*$L148)</f>
        <v>0</v>
      </c>
      <c r="DI148" s="44">
        <v>1</v>
      </c>
      <c r="DJ148" s="44">
        <f>(DI148/12*5*$D148*$G148*$H148*$L148*DJ$8)+(DI148/12*4*$E148*$G148*$I148*$L148)+(DI148/12*3*$F148*$G148*$I148*$L148)</f>
        <v>148614.82384</v>
      </c>
      <c r="DK148" s="50"/>
      <c r="DL148" s="44">
        <f>(DK148/12*5*$D148*$G148*$H148*$M148*DL$8)+(DK148/12*4*$E148*$G148*$I148*$M148)+(DK148/12*3*$F148*$G148*$I148*$M148)</f>
        <v>0</v>
      </c>
      <c r="DM148" s="50"/>
      <c r="DN148" s="44">
        <f t="shared" ref="DN148" si="1131">(DM148/12*5*$D148*$G148*$H148*$N148*DN$8)+(DM148/12*4*$E148*$G148*$I148*$N148)+(DM148/12*3*$F148*$G148*$I148*$N148)</f>
        <v>0</v>
      </c>
      <c r="DO148" s="44"/>
      <c r="DP148" s="44">
        <f t="shared" si="1068"/>
        <v>0</v>
      </c>
      <c r="DQ148" s="44">
        <f t="shared" si="1078"/>
        <v>314</v>
      </c>
      <c r="DR148" s="44">
        <f t="shared" si="1078"/>
        <v>37267623.862634666</v>
      </c>
    </row>
    <row r="149" spans="1:122" ht="45" customHeight="1" x14ac:dyDescent="0.25">
      <c r="A149" s="51"/>
      <c r="B149" s="52">
        <v>120</v>
      </c>
      <c r="C149" s="38" t="s">
        <v>280</v>
      </c>
      <c r="D149" s="39">
        <f t="shared" si="1072"/>
        <v>19063</v>
      </c>
      <c r="E149" s="40">
        <v>18530</v>
      </c>
      <c r="F149" s="40">
        <v>18715</v>
      </c>
      <c r="G149" s="53">
        <v>1.4</v>
      </c>
      <c r="H149" s="42">
        <v>1</v>
      </c>
      <c r="I149" s="42">
        <v>1</v>
      </c>
      <c r="J149" s="43"/>
      <c r="K149" s="39">
        <v>1.4</v>
      </c>
      <c r="L149" s="39">
        <v>1.68</v>
      </c>
      <c r="M149" s="39">
        <v>2.23</v>
      </c>
      <c r="N149" s="39">
        <v>2.57</v>
      </c>
      <c r="O149" s="44">
        <v>0</v>
      </c>
      <c r="P149" s="44">
        <f t="shared" ref="P149:P156" si="1132">(O149/12*5*$D149*$G149*$H149*$K149*P$8)+(O149/12*4*$E149*$G149*$I149*$K149*P$9)+(O149/12*3*$F149*$G149*$I149*$K149*P$9)</f>
        <v>0</v>
      </c>
      <c r="Q149" s="44">
        <v>0</v>
      </c>
      <c r="R149" s="44">
        <f t="shared" ref="R149:R156" si="1133">(Q149/12*5*$D149*$G149*$H149*$K149*R$8)+(Q149/12*4*$E149*$G149*$I149*$K149*R$9)+(Q149/12*3*$F149*$G149*$I149*$K149*R$9)</f>
        <v>0</v>
      </c>
      <c r="S149" s="44">
        <v>0</v>
      </c>
      <c r="T149" s="44">
        <f t="shared" ref="T149:T156" si="1134">(S149/12*5*$D149*$G149*$H149*$K149*T$8)+(S149/12*4*$E149*$G149*$I149*$K149*T$9)+(S149/12*3*$F149*$G149*$I149*$K149*T$9)</f>
        <v>0</v>
      </c>
      <c r="U149" s="44"/>
      <c r="V149" s="44">
        <f t="shared" ref="V149:V156" si="1135">(U149/12*5*$D149*$G149*$H149*$K149*V$8)+(U149/12*4*$E149*$G149*$I149*$K149*V$9)+(U149/12*3*$F149*$G149*$I149*$K149*V$9)</f>
        <v>0</v>
      </c>
      <c r="W149" s="44">
        <v>1</v>
      </c>
      <c r="X149" s="44">
        <f t="shared" ref="X149:X156" si="1136">(W149/12*5*$D149*$G149*$H149*$K149*X$8)+(W149/12*4*$E149*$G149*$I149*$K149*X$9)+(W149/12*3*$F149*$G149*$I149*$K149*X$9)</f>
        <v>39392.734149999989</v>
      </c>
      <c r="Y149" s="44">
        <v>0</v>
      </c>
      <c r="Z149" s="44">
        <f t="shared" ref="Z149:Z156" si="1137">(Y149/12*5*$D149*$G149*$H149*$K149*Z$8)+(Y149/12*4*$E149*$G149*$I149*$K149*Z$9)+(Y149/12*3*$F149*$G149*$I149*$K149*Z$9)</f>
        <v>0</v>
      </c>
      <c r="AA149" s="44">
        <v>0</v>
      </c>
      <c r="AB149" s="44">
        <f t="shared" ref="AB149:AB156" si="1138">(AA149/12*5*$D149*$G149*$H149*$K149*AB$8)+(AA149/12*4*$E149*$G149*$I149*$K149*AB$9)+(AA149/12*3*$F149*$G149*$I149*$K149*AB$9)</f>
        <v>0</v>
      </c>
      <c r="AC149" s="44">
        <v>0</v>
      </c>
      <c r="AD149" s="44">
        <f t="shared" ref="AD149:AD156" si="1139">(AC149/12*5*$D149*$G149*$H149*$K149*AD$8)+(AC149/12*4*$E149*$G149*$I149*$K149*AD$9)+(AC149/12*3*$F149*$G149*$I149*$K149*AD$9)</f>
        <v>0</v>
      </c>
      <c r="AE149" s="44">
        <v>0</v>
      </c>
      <c r="AF149" s="44">
        <f t="shared" ref="AF149:AF156" si="1140">(AE149/12*5*$D149*$G149*$H149*$K149*AF$8)+(AE149/12*4*$E149*$G149*$I149*$K149*AF$9)+(AE149/12*3*$F149*$G149*$I149*$K149*AF$9)</f>
        <v>0</v>
      </c>
      <c r="AG149" s="44">
        <v>0</v>
      </c>
      <c r="AH149" s="44">
        <f t="shared" ref="AH149:AH156" si="1141">(AG149/12*5*$D149*$G149*$H149*$K149*AH$8)+(AG149/12*4*$E149*$G149*$I149*$K149*AH$9)+(AG149/12*3*$F149*$G149*$I149*$K149*AH$9)</f>
        <v>0</v>
      </c>
      <c r="AI149" s="44">
        <v>0</v>
      </c>
      <c r="AJ149" s="44">
        <f t="shared" ref="AJ149:AJ156" si="1142">(AI149/12*5*$D149*$G149*$H149*$K149*AJ$8)+(AI149/12*4*$E149*$G149*$I149*$K149*AJ$9)+(AI149/12*3*$F149*$G149*$I149*$K149*AJ$9)</f>
        <v>0</v>
      </c>
      <c r="AK149" s="44"/>
      <c r="AL149" s="44">
        <f t="shared" ref="AL149:AL156" si="1143">(AK149/12*5*$D149*$G149*$H149*$K149*AL$8)+(AK149/12*4*$E149*$G149*$I149*$K149*AL$9)+(AK149/12*3*$F149*$G149*$I149*$K149*AL$9)</f>
        <v>0</v>
      </c>
      <c r="AM149" s="62">
        <v>0</v>
      </c>
      <c r="AN149" s="44">
        <f t="shared" ref="AN149:AN156" si="1144">(AM149/12*5*$D149*$G149*$H149*$K149*AN$8)+(AM149/12*4*$E149*$G149*$I149*$K149*AN$9)+(AM149/12*3*$F149*$G149*$I149*$K149*AN$9)</f>
        <v>0</v>
      </c>
      <c r="AO149" s="48">
        <v>0</v>
      </c>
      <c r="AP149" s="44">
        <f t="shared" ref="AP149:AP156" si="1145">(AO149/12*5*$D149*$G149*$H149*$L149*AP$8)+(AO149/12*4*$E149*$G149*$I149*$L149*AP$9)+(AO149/12*3*$F149*$G149*$I149*$L149*AP$9)</f>
        <v>0</v>
      </c>
      <c r="AQ149" s="44">
        <v>0</v>
      </c>
      <c r="AR149" s="44">
        <f t="shared" ref="AR149:AR156" si="1146">(AQ149/12*5*$D149*$G149*$H149*$L149*AR$8)+(AQ149/12*4*$E149*$G149*$I149*$L149*AR$9)+(AQ149/12*3*$F149*$G149*$I149*$L149*AR$9)</f>
        <v>0</v>
      </c>
      <c r="AS149" s="44">
        <v>0</v>
      </c>
      <c r="AT149" s="44">
        <f t="shared" ref="AT149:AT156" si="1147">(AS149/12*5*$D149*$G149*$H149*$L149*AT$8)+(AS149/12*4*$E149*$G149*$I149*$L149*AT$9)+(AS149/12*3*$F149*$G149*$I149*$L149*AT$10)</f>
        <v>0</v>
      </c>
      <c r="AU149" s="44"/>
      <c r="AV149" s="44">
        <f t="shared" ref="AV149:AV156" si="1148">(AU149/12*5*$D149*$G149*$H149*$L149*AV$8)+(AU149/12*4*$E149*$G149*$I149*$L149*AV$9)+(AU149/12*3*$F149*$G149*$I149*$L149*AV$9)</f>
        <v>0</v>
      </c>
      <c r="AW149" s="44"/>
      <c r="AX149" s="44">
        <f t="shared" ref="AX149:AX156" si="1149">(AW149/12*5*$D149*$G149*$H149*$K149*AX$8)+(AW149/12*4*$E149*$G149*$I149*$K149*AX$9)+(AW149/12*3*$F149*$G149*$I149*$K149*AX$9)</f>
        <v>0</v>
      </c>
      <c r="AY149" s="44"/>
      <c r="AZ149" s="44">
        <f t="shared" ref="AZ149:AZ156" si="1150">(AY149/12*5*$D149*$G149*$H149*$K149*AZ$8)+(AY149/12*4*$E149*$G149*$I149*$K149*AZ$9)+(AY149/12*3*$F149*$G149*$I149*$K149*AZ$9)</f>
        <v>0</v>
      </c>
      <c r="BA149" s="44"/>
      <c r="BB149" s="44">
        <f t="shared" ref="BB149:BB156" si="1151">(BA149/12*5*$D149*$G149*$H149*$L149*BB$8)+(BA149/12*4*$E149*$G149*$I149*$L149*BB$9)+(BA149/12*3*$F149*$G149*$I149*$L149*BB$9)</f>
        <v>0</v>
      </c>
      <c r="BC149" s="44">
        <v>0</v>
      </c>
      <c r="BD149" s="44">
        <f t="shared" ref="BD149:BD156" si="1152">(BC149/12*5*$D149*$G149*$H149*$K149*BD$8)+(BC149/12*4*$E149*$G149*$I149*$K149*BD$9)+(BC149/12*3*$F149*$G149*$I149*$K149*BD$9)</f>
        <v>0</v>
      </c>
      <c r="BE149" s="44">
        <v>0</v>
      </c>
      <c r="BF149" s="44">
        <f t="shared" ref="BF149:BF156" si="1153">(BE149/12*5*$D149*$G149*$H149*$K149*BF$8)+(BE149/12*4*$E149*$G149*$I149*$K149*BF$9)+(BE149/12*3*$F149*$G149*$I149*$K149*BF$9)</f>
        <v>0</v>
      </c>
      <c r="BG149" s="44">
        <v>0</v>
      </c>
      <c r="BH149" s="44">
        <f t="shared" ref="BH149:BH156" si="1154">(BG149/12*5*$D149*$G149*$H149*$K149*BH$8)+(BG149/12*4*$E149*$G149*$I149*$K149*BH$9)+(BG149/12*3*$F149*$G149*$I149*$K149*BH$9)</f>
        <v>0</v>
      </c>
      <c r="BI149" s="44">
        <v>0</v>
      </c>
      <c r="BJ149" s="44">
        <f t="shared" ref="BJ149:BJ156" si="1155">(BI149/12*5*$D149*$G149*$H149*$L149*BJ$8)+(BI149/12*4*$E149*$G149*$I149*$L149*BJ$9)+(BI149/12*3*$F149*$G149*$I149*$L149*BJ$9)</f>
        <v>0</v>
      </c>
      <c r="BK149" s="44">
        <v>9</v>
      </c>
      <c r="BL149" s="44">
        <f t="shared" ref="BL149:BL156" si="1156">(BK149/12*5*$D149*$G149*$H149*$K149*BL$8)+(BK149/12*4*$E149*$G149*$I149*$K149*BL$9)+(BK149/12*3*$F149*$G149*$I149*$K149*BL$9)</f>
        <v>354534.60734999995</v>
      </c>
      <c r="BM149" s="44"/>
      <c r="BN149" s="44">
        <f t="shared" ref="BN149:BN156" si="1157">(BM149/12*5*$D149*$G149*$H149*$K149*BN$8)+(BM149/12*4*$E149*$G149*$I149*$K149*BN$9)+(BM149/12*3*$F149*$G149*$I149*$K149*BN$9)</f>
        <v>0</v>
      </c>
      <c r="BO149" s="54">
        <v>0</v>
      </c>
      <c r="BP149" s="44">
        <f t="shared" ref="BP149:BP156" si="1158">(BO149/12*5*$D149*$G149*$H149*$L149*BP$8)+(BO149/12*4*$E149*$G149*$I149*$L149*BP$9)+(BO149/12*3*$F149*$G149*$I149*$L149*BP$9)</f>
        <v>0</v>
      </c>
      <c r="BQ149" s="44">
        <v>0</v>
      </c>
      <c r="BR149" s="44">
        <f t="shared" ref="BR149:BR156" si="1159">(BQ149/12*5*$D149*$G149*$H149*$L149*BR$8)+(BQ149/12*4*$E149*$G149*$I149*$L149*BR$9)+(BQ149/12*3*$F149*$G149*$I149*$L149*BR$9)</f>
        <v>0</v>
      </c>
      <c r="BS149" s="44">
        <v>0</v>
      </c>
      <c r="BT149" s="44">
        <f t="shared" ref="BT149:BT156" si="1160">(BS149/12*5*$D149*$G149*$H149*$K149*BT$8)+(BS149/12*4*$E149*$G149*$I149*$K149*BT$9)+(BS149/12*3*$F149*$G149*$I149*$K149*BT$9)</f>
        <v>0</v>
      </c>
      <c r="BU149" s="44">
        <v>0</v>
      </c>
      <c r="BV149" s="44">
        <f t="shared" ref="BV149:BV156" si="1161">(BU149/12*5*$D149*$G149*$H149*$K149*BV$8)+(BU149/12*4*$E149*$G149*$I149*$K149*BV$9)+(BU149/12*3*$F149*$G149*$I149*$K149*BV$9)</f>
        <v>0</v>
      </c>
      <c r="BW149" s="44">
        <v>0</v>
      </c>
      <c r="BX149" s="44">
        <f t="shared" ref="BX149:BX156" si="1162">(BW149/12*5*$D149*$G149*$H149*$L149*BX$8)+(BW149/12*4*$E149*$G149*$I149*$L149*BX$9)+(BW149/12*3*$F149*$G149*$I149*$L149*BX$9)</f>
        <v>0</v>
      </c>
      <c r="BY149" s="44"/>
      <c r="BZ149" s="44">
        <f t="shared" ref="BZ149:BZ156" si="1163">(BY149/12*5*$D149*$G149*$H149*$L149*BZ$8)+(BY149/12*4*$E149*$G149*$I149*$L149*BZ$9)+(BY149/12*3*$F149*$G149*$I149*$L149*BZ$9)</f>
        <v>0</v>
      </c>
      <c r="CA149" s="44">
        <v>0</v>
      </c>
      <c r="CB149" s="44">
        <f t="shared" ref="CB149:CB156" si="1164">(CA149/12*5*$D149*$G149*$H149*$K149*CB$8)+(CA149/12*4*$E149*$G149*$I149*$K149*CB$9)+(CA149/12*3*$F149*$G149*$I149*$K149*CB$9)</f>
        <v>0</v>
      </c>
      <c r="CC149" s="44"/>
      <c r="CD149" s="44">
        <f t="shared" ref="CD149:CD156" si="1165">(CC149/12*5*$D149*$G149*$H149*$L149*CD$8)+(CC149/12*4*$E149*$G149*$I149*$L149*CD$9)+(CC149/12*3*$F149*$G149*$I149*$L149*CD$9)</f>
        <v>0</v>
      </c>
      <c r="CE149" s="44">
        <v>0</v>
      </c>
      <c r="CF149" s="44">
        <f t="shared" ref="CF149:CF156" si="1166">(CE149/12*5*$D149*$G149*$H149*$K149*CF$8)+(CE149/12*4*$E149*$G149*$I149*$K149*CF$9)+(CE149/12*3*$F149*$G149*$I149*$K149*CF$9)</f>
        <v>0</v>
      </c>
      <c r="CG149" s="44"/>
      <c r="CH149" s="44">
        <f t="shared" ref="CH149:CH156" si="1167">(CG149/12*5*$D149*$G149*$H149*$K149*CH$8)+(CG149/12*4*$E149*$G149*$I149*$K149*CH$9)+(CG149/12*3*$F149*$G149*$I149*$K149*CH$9)</f>
        <v>0</v>
      </c>
      <c r="CI149" s="44"/>
      <c r="CJ149" s="44">
        <f t="shared" ref="CJ149:CJ156" si="1168">(CI149/12*5*$D149*$G149*$H149*$K149*CJ$8)+(CI149/12*4*$E149*$G149*$I149*$K149*CJ$9)+(CI149/12*3*$F149*$G149*$I149*$K149*CJ$9)</f>
        <v>0</v>
      </c>
      <c r="CK149" s="44"/>
      <c r="CL149" s="44">
        <f t="shared" ref="CL149:CL156" si="1169">(CK149/12*5*$D149*$G149*$H149*$K149*CL$8)+(CK149/12*4*$E149*$G149*$I149*$K149*CL$9)+(CK149/12*3*$F149*$G149*$I149*$K149*CL$9)</f>
        <v>0</v>
      </c>
      <c r="CM149" s="44">
        <v>1</v>
      </c>
      <c r="CN149" s="44">
        <f t="shared" ref="CN149:CN156" si="1170">(CM149/12*5*$D149*$G149*$H149*$L149*CN$8)+(CM149/12*4*$E149*$G149*$I149*$L149*CN$9)+(CM149/12*3*$F149*$G149*$I149*$L149*CN$9)</f>
        <v>44835.16562</v>
      </c>
      <c r="CO149" s="44"/>
      <c r="CP149" s="44">
        <f t="shared" ref="CP149:CP156" si="1171">(CO149/12*5*$D149*$G149*$H149*$L149*CP$8)+(CO149/12*4*$E149*$G149*$I149*$L149*CP$9)+(CO149/12*3*$F149*$G149*$I149*$L149*CP$9)</f>
        <v>0</v>
      </c>
      <c r="CQ149" s="49"/>
      <c r="CR149" s="44">
        <f t="shared" ref="CR149:CR156" si="1172">(CQ149/12*5*$D149*$G149*$H149*$K149*CR$8)+(CQ149/12*4*$E149*$G149*$I149*$K149*CR$9)+(CQ149/12*3*$F149*$G149*$I149*$K149*CR$9)</f>
        <v>0</v>
      </c>
      <c r="CS149" s="44"/>
      <c r="CT149" s="44">
        <f t="shared" ref="CT149:CT156" si="1173">(CS149/12*5*$D149*$G149*$H149*$L149*CT$8)+(CS149/12*4*$E149*$G149*$I149*$L149*CT$9)+(CS149/12*3*$F149*$G149*$I149*$L149*CT$9)</f>
        <v>0</v>
      </c>
      <c r="CU149" s="44"/>
      <c r="CV149" s="44">
        <f t="shared" ref="CV149:CV156" si="1174">(CU149/12*5*$D149*$G149*$H149*$L149*CV$8)+(CU149/12*4*$E149*$G149*$I149*$L149*CV$9)+(CU149/12*3*$F149*$G149*$I149*$L149*CV$9)</f>
        <v>0</v>
      </c>
      <c r="CW149" s="44"/>
      <c r="CX149" s="44">
        <f t="shared" ref="CX149:CX156" si="1175">(CW149/12*5*$D149*$G149*$H149*$L149*CX$8)+(CW149/12*4*$E149*$G149*$I149*$L149*CX$9)+(CW149/12*3*$F149*$G149*$I149*$L149*CX$9)</f>
        <v>0</v>
      </c>
      <c r="CY149" s="44"/>
      <c r="CZ149" s="44">
        <f t="shared" ref="CZ149:CZ156" si="1176">(CY149/12*5*$D149*$G149*$H149*$L149*CZ$8)+(CY149/12*4*$E149*$G149*$I149*$L149*CZ$9)+(CY149/12*3*$F149*$G149*$I149*$L149*CZ$9)</f>
        <v>0</v>
      </c>
      <c r="DA149" s="44">
        <v>2</v>
      </c>
      <c r="DB149" s="44">
        <f t="shared" ref="DB149:DB156" si="1177">(DA149/12*5*$D149*$G149*$H149*$L149*DB$8)+(DA149/12*4*$E149*$G149*$I149*$L149*DB$9)+(DA149/12*3*$F149*$G149*$I149*$L149*DB$9)</f>
        <v>100941.70715999998</v>
      </c>
      <c r="DC149" s="44">
        <v>3</v>
      </c>
      <c r="DD149" s="44">
        <f t="shared" ref="DD149:DD156" si="1178">(DC149/12*5*$D149*$G149*$H149*$K149*DD$8)+(DC149/12*4*$E149*$G149*$I149*$K149*DD$9)+(DC149/12*3*$F149*$G149*$I149*$K149*DD$9)</f>
        <v>124903.64599999998</v>
      </c>
      <c r="DE149" s="44"/>
      <c r="DF149" s="44">
        <f t="shared" ref="DF149:DF156" si="1179">(DE149/12*5*$D149*$G149*$H149*$K149*DF$8)+(DE149/12*4*$E149*$G149*$I149*$K149*DF$9)+(DE149/12*3*$F149*$G149*$I149*$K149*DF$9)</f>
        <v>0</v>
      </c>
      <c r="DG149" s="44"/>
      <c r="DH149" s="44">
        <f t="shared" ref="DH149:DH156" si="1180">(DG149/12*5*$D149*$G149*$H149*$L149*DH$8)+(DG149/12*4*$E149*$G149*$I149*$L149*DH$9)+(DG149/12*3*$F149*$G149*$I149*$L149*DH$9)</f>
        <v>0</v>
      </c>
      <c r="DI149" s="44"/>
      <c r="DJ149" s="44">
        <f t="shared" ref="DJ149:DJ156" si="1181">(DI149/12*5*$D149*$G149*$H149*$L149*DJ$8)+(DI149/12*4*$E149*$G149*$I149*$L149*DJ$9)+(DI149/12*3*$F149*$G149*$I149*$L149*DJ$9)</f>
        <v>0</v>
      </c>
      <c r="DK149" s="44"/>
      <c r="DL149" s="44">
        <f t="shared" ref="DL149:DL156" si="1182">(DK149/12*5*$D149*$G149*$H149*$M149*DL$8)+(DK149/12*4*$E149*$G149*$I149*$M149*DL$9)+(DK149/12*3*$F149*$G149*$I149*$M149*DL$9)</f>
        <v>0</v>
      </c>
      <c r="DM149" s="44"/>
      <c r="DN149" s="44">
        <f t="shared" si="1130"/>
        <v>0</v>
      </c>
      <c r="DO149" s="44"/>
      <c r="DP149" s="44">
        <f t="shared" si="1068"/>
        <v>0</v>
      </c>
      <c r="DQ149" s="44">
        <f t="shared" si="1078"/>
        <v>16</v>
      </c>
      <c r="DR149" s="44">
        <f t="shared" si="1078"/>
        <v>664607.86027999979</v>
      </c>
    </row>
    <row r="150" spans="1:122" ht="45" customHeight="1" x14ac:dyDescent="0.25">
      <c r="A150" s="51"/>
      <c r="B150" s="52">
        <v>121</v>
      </c>
      <c r="C150" s="38" t="s">
        <v>281</v>
      </c>
      <c r="D150" s="39">
        <f t="shared" si="1072"/>
        <v>19063</v>
      </c>
      <c r="E150" s="40">
        <v>18530</v>
      </c>
      <c r="F150" s="40">
        <v>18715</v>
      </c>
      <c r="G150" s="53">
        <v>2.46</v>
      </c>
      <c r="H150" s="42">
        <v>1</v>
      </c>
      <c r="I150" s="42">
        <v>1</v>
      </c>
      <c r="J150" s="43"/>
      <c r="K150" s="39">
        <v>1.4</v>
      </c>
      <c r="L150" s="39">
        <v>1.68</v>
      </c>
      <c r="M150" s="39">
        <v>2.23</v>
      </c>
      <c r="N150" s="39">
        <v>2.57</v>
      </c>
      <c r="O150" s="44">
        <v>5</v>
      </c>
      <c r="P150" s="44">
        <f t="shared" si="1132"/>
        <v>343768.09775000002</v>
      </c>
      <c r="Q150" s="44">
        <v>0</v>
      </c>
      <c r="R150" s="44">
        <f t="shared" si="1133"/>
        <v>0</v>
      </c>
      <c r="S150" s="44"/>
      <c r="T150" s="44">
        <f t="shared" si="1134"/>
        <v>0</v>
      </c>
      <c r="U150" s="44"/>
      <c r="V150" s="44">
        <f t="shared" si="1135"/>
        <v>0</v>
      </c>
      <c r="W150" s="44">
        <v>218</v>
      </c>
      <c r="X150" s="44">
        <f t="shared" si="1136"/>
        <v>15089668.19283</v>
      </c>
      <c r="Y150" s="44">
        <v>3</v>
      </c>
      <c r="Z150" s="44">
        <f t="shared" si="1137"/>
        <v>206260.85865000001</v>
      </c>
      <c r="AA150" s="44"/>
      <c r="AB150" s="44">
        <f t="shared" si="1138"/>
        <v>0</v>
      </c>
      <c r="AC150" s="44"/>
      <c r="AD150" s="44">
        <f t="shared" si="1139"/>
        <v>0</v>
      </c>
      <c r="AE150" s="44">
        <v>0</v>
      </c>
      <c r="AF150" s="44">
        <f t="shared" si="1140"/>
        <v>0</v>
      </c>
      <c r="AG150" s="44">
        <v>0</v>
      </c>
      <c r="AH150" s="44">
        <f t="shared" si="1141"/>
        <v>0</v>
      </c>
      <c r="AI150" s="44">
        <v>3</v>
      </c>
      <c r="AJ150" s="44">
        <f t="shared" si="1142"/>
        <v>175622.60415</v>
      </c>
      <c r="AK150" s="44"/>
      <c r="AL150" s="44">
        <f t="shared" si="1143"/>
        <v>0</v>
      </c>
      <c r="AM150" s="62">
        <v>0</v>
      </c>
      <c r="AN150" s="44">
        <f t="shared" si="1144"/>
        <v>0</v>
      </c>
      <c r="AO150" s="48">
        <v>9</v>
      </c>
      <c r="AP150" s="44">
        <f t="shared" si="1145"/>
        <v>715240.32501600008</v>
      </c>
      <c r="AQ150" s="44"/>
      <c r="AR150" s="44">
        <f t="shared" si="1146"/>
        <v>0</v>
      </c>
      <c r="AS150" s="44"/>
      <c r="AT150" s="44">
        <f t="shared" si="1147"/>
        <v>0</v>
      </c>
      <c r="AU150" s="44">
        <v>40</v>
      </c>
      <c r="AV150" s="44">
        <f t="shared" si="1148"/>
        <v>3280477.8467999999</v>
      </c>
      <c r="AW150" s="44"/>
      <c r="AX150" s="44">
        <f t="shared" si="1149"/>
        <v>0</v>
      </c>
      <c r="AY150" s="44"/>
      <c r="AZ150" s="44">
        <f t="shared" si="1150"/>
        <v>0</v>
      </c>
      <c r="BA150" s="44"/>
      <c r="BB150" s="44">
        <f t="shared" si="1151"/>
        <v>0</v>
      </c>
      <c r="BC150" s="44"/>
      <c r="BD150" s="44">
        <f t="shared" si="1152"/>
        <v>0</v>
      </c>
      <c r="BE150" s="44"/>
      <c r="BF150" s="44">
        <f t="shared" si="1153"/>
        <v>0</v>
      </c>
      <c r="BG150" s="44"/>
      <c r="BH150" s="44">
        <f t="shared" si="1154"/>
        <v>0</v>
      </c>
      <c r="BI150" s="44"/>
      <c r="BJ150" s="44">
        <f t="shared" si="1155"/>
        <v>0</v>
      </c>
      <c r="BK150" s="44">
        <v>7</v>
      </c>
      <c r="BL150" s="44">
        <f t="shared" si="1156"/>
        <v>484530.63004500006</v>
      </c>
      <c r="BM150" s="44"/>
      <c r="BN150" s="44">
        <f t="shared" si="1157"/>
        <v>0</v>
      </c>
      <c r="BO150" s="54"/>
      <c r="BP150" s="44">
        <f t="shared" si="1158"/>
        <v>0</v>
      </c>
      <c r="BQ150" s="44"/>
      <c r="BR150" s="44">
        <f t="shared" si="1159"/>
        <v>0</v>
      </c>
      <c r="BS150" s="44"/>
      <c r="BT150" s="44">
        <f t="shared" si="1160"/>
        <v>0</v>
      </c>
      <c r="BU150" s="44"/>
      <c r="BV150" s="44">
        <f t="shared" si="1161"/>
        <v>0</v>
      </c>
      <c r="BW150" s="44"/>
      <c r="BX150" s="44">
        <f t="shared" si="1162"/>
        <v>0</v>
      </c>
      <c r="BY150" s="44"/>
      <c r="BZ150" s="44">
        <f t="shared" si="1163"/>
        <v>0</v>
      </c>
      <c r="CA150" s="44"/>
      <c r="CB150" s="44">
        <f t="shared" si="1164"/>
        <v>0</v>
      </c>
      <c r="CC150" s="44"/>
      <c r="CD150" s="44">
        <f t="shared" si="1165"/>
        <v>0</v>
      </c>
      <c r="CE150" s="44"/>
      <c r="CF150" s="44">
        <f t="shared" si="1166"/>
        <v>0</v>
      </c>
      <c r="CG150" s="44"/>
      <c r="CH150" s="44">
        <f t="shared" si="1167"/>
        <v>0</v>
      </c>
      <c r="CI150" s="44"/>
      <c r="CJ150" s="44">
        <f t="shared" si="1168"/>
        <v>0</v>
      </c>
      <c r="CK150" s="44"/>
      <c r="CL150" s="44">
        <f t="shared" si="1169"/>
        <v>0</v>
      </c>
      <c r="CM150" s="44"/>
      <c r="CN150" s="44">
        <f t="shared" si="1170"/>
        <v>0</v>
      </c>
      <c r="CO150" s="44"/>
      <c r="CP150" s="44">
        <f t="shared" si="1171"/>
        <v>0</v>
      </c>
      <c r="CQ150" s="49"/>
      <c r="CR150" s="44">
        <f t="shared" si="1172"/>
        <v>0</v>
      </c>
      <c r="CS150" s="44"/>
      <c r="CT150" s="44">
        <f t="shared" si="1173"/>
        <v>0</v>
      </c>
      <c r="CU150" s="44"/>
      <c r="CV150" s="44">
        <f t="shared" si="1174"/>
        <v>0</v>
      </c>
      <c r="CW150" s="44"/>
      <c r="CX150" s="44">
        <f t="shared" si="1175"/>
        <v>0</v>
      </c>
      <c r="CY150" s="44"/>
      <c r="CZ150" s="44">
        <f t="shared" si="1176"/>
        <v>0</v>
      </c>
      <c r="DA150" s="44"/>
      <c r="DB150" s="44">
        <f t="shared" si="1177"/>
        <v>0</v>
      </c>
      <c r="DC150" s="44">
        <v>0</v>
      </c>
      <c r="DD150" s="44">
        <f t="shared" si="1178"/>
        <v>0</v>
      </c>
      <c r="DE150" s="44"/>
      <c r="DF150" s="44">
        <f t="shared" si="1179"/>
        <v>0</v>
      </c>
      <c r="DG150" s="44"/>
      <c r="DH150" s="44">
        <f t="shared" si="1180"/>
        <v>0</v>
      </c>
      <c r="DI150" s="44"/>
      <c r="DJ150" s="44">
        <f t="shared" si="1181"/>
        <v>0</v>
      </c>
      <c r="DK150" s="44"/>
      <c r="DL150" s="44">
        <f t="shared" si="1182"/>
        <v>0</v>
      </c>
      <c r="DM150" s="44"/>
      <c r="DN150" s="44">
        <f t="shared" si="1130"/>
        <v>0</v>
      </c>
      <c r="DO150" s="44"/>
      <c r="DP150" s="44">
        <f t="shared" si="1068"/>
        <v>0</v>
      </c>
      <c r="DQ150" s="44">
        <f t="shared" si="1078"/>
        <v>285</v>
      </c>
      <c r="DR150" s="44">
        <f t="shared" si="1078"/>
        <v>20295568.555241</v>
      </c>
    </row>
    <row r="151" spans="1:122" ht="45" customHeight="1" x14ac:dyDescent="0.25">
      <c r="A151" s="51"/>
      <c r="B151" s="52">
        <v>122</v>
      </c>
      <c r="C151" s="38" t="s">
        <v>282</v>
      </c>
      <c r="D151" s="39">
        <f t="shared" si="1072"/>
        <v>19063</v>
      </c>
      <c r="E151" s="40">
        <v>18530</v>
      </c>
      <c r="F151" s="40">
        <v>18715</v>
      </c>
      <c r="G151" s="53">
        <v>3.24</v>
      </c>
      <c r="H151" s="42">
        <v>1</v>
      </c>
      <c r="I151" s="42">
        <v>1</v>
      </c>
      <c r="J151" s="43"/>
      <c r="K151" s="39">
        <v>1.4</v>
      </c>
      <c r="L151" s="39">
        <v>1.68</v>
      </c>
      <c r="M151" s="39">
        <v>2.23</v>
      </c>
      <c r="N151" s="39">
        <v>2.57</v>
      </c>
      <c r="O151" s="44">
        <v>0</v>
      </c>
      <c r="P151" s="44">
        <f t="shared" si="1132"/>
        <v>0</v>
      </c>
      <c r="Q151" s="44">
        <v>0</v>
      </c>
      <c r="R151" s="44">
        <f t="shared" si="1133"/>
        <v>0</v>
      </c>
      <c r="S151" s="44"/>
      <c r="T151" s="44">
        <f t="shared" si="1134"/>
        <v>0</v>
      </c>
      <c r="U151" s="44"/>
      <c r="V151" s="44">
        <f t="shared" si="1135"/>
        <v>0</v>
      </c>
      <c r="W151" s="44">
        <v>13</v>
      </c>
      <c r="X151" s="44">
        <f t="shared" si="1136"/>
        <v>1185158.5445699999</v>
      </c>
      <c r="Y151" s="44">
        <v>0</v>
      </c>
      <c r="Z151" s="44">
        <f t="shared" si="1137"/>
        <v>0</v>
      </c>
      <c r="AA151" s="44"/>
      <c r="AB151" s="44">
        <f t="shared" si="1138"/>
        <v>0</v>
      </c>
      <c r="AC151" s="44"/>
      <c r="AD151" s="44">
        <f t="shared" si="1139"/>
        <v>0</v>
      </c>
      <c r="AE151" s="44">
        <v>0</v>
      </c>
      <c r="AF151" s="44">
        <f t="shared" si="1140"/>
        <v>0</v>
      </c>
      <c r="AG151" s="44">
        <v>0</v>
      </c>
      <c r="AH151" s="44">
        <f t="shared" si="1141"/>
        <v>0</v>
      </c>
      <c r="AI151" s="44"/>
      <c r="AJ151" s="44">
        <f t="shared" si="1142"/>
        <v>0</v>
      </c>
      <c r="AK151" s="44"/>
      <c r="AL151" s="44">
        <f t="shared" si="1143"/>
        <v>0</v>
      </c>
      <c r="AM151" s="62">
        <v>0</v>
      </c>
      <c r="AN151" s="44">
        <f t="shared" si="1144"/>
        <v>0</v>
      </c>
      <c r="AO151" s="48">
        <v>0</v>
      </c>
      <c r="AP151" s="44">
        <f t="shared" si="1145"/>
        <v>0</v>
      </c>
      <c r="AQ151" s="44"/>
      <c r="AR151" s="44">
        <f t="shared" si="1146"/>
        <v>0</v>
      </c>
      <c r="AS151" s="44"/>
      <c r="AT151" s="44">
        <f t="shared" si="1147"/>
        <v>0</v>
      </c>
      <c r="AU151" s="44">
        <v>1</v>
      </c>
      <c r="AV151" s="44">
        <f t="shared" si="1148"/>
        <v>108015.73397999999</v>
      </c>
      <c r="AW151" s="44"/>
      <c r="AX151" s="44">
        <f t="shared" si="1149"/>
        <v>0</v>
      </c>
      <c r="AY151" s="44"/>
      <c r="AZ151" s="44">
        <f t="shared" si="1150"/>
        <v>0</v>
      </c>
      <c r="BA151" s="44"/>
      <c r="BB151" s="44">
        <f t="shared" si="1151"/>
        <v>0</v>
      </c>
      <c r="BC151" s="44"/>
      <c r="BD151" s="44">
        <f t="shared" si="1152"/>
        <v>0</v>
      </c>
      <c r="BE151" s="44"/>
      <c r="BF151" s="44">
        <f t="shared" si="1153"/>
        <v>0</v>
      </c>
      <c r="BG151" s="44"/>
      <c r="BH151" s="44">
        <f t="shared" si="1154"/>
        <v>0</v>
      </c>
      <c r="BI151" s="44"/>
      <c r="BJ151" s="44">
        <f t="shared" si="1155"/>
        <v>0</v>
      </c>
      <c r="BK151" s="44">
        <v>0</v>
      </c>
      <c r="BL151" s="44">
        <f t="shared" si="1156"/>
        <v>0</v>
      </c>
      <c r="BM151" s="44"/>
      <c r="BN151" s="44">
        <f t="shared" si="1157"/>
        <v>0</v>
      </c>
      <c r="BO151" s="54"/>
      <c r="BP151" s="44">
        <f t="shared" si="1158"/>
        <v>0</v>
      </c>
      <c r="BQ151" s="44"/>
      <c r="BR151" s="44">
        <f t="shared" si="1159"/>
        <v>0</v>
      </c>
      <c r="BS151" s="44"/>
      <c r="BT151" s="44">
        <f t="shared" si="1160"/>
        <v>0</v>
      </c>
      <c r="BU151" s="44"/>
      <c r="BV151" s="44">
        <f t="shared" si="1161"/>
        <v>0</v>
      </c>
      <c r="BW151" s="44"/>
      <c r="BX151" s="44">
        <f t="shared" si="1162"/>
        <v>0</v>
      </c>
      <c r="BY151" s="44"/>
      <c r="BZ151" s="44">
        <f t="shared" si="1163"/>
        <v>0</v>
      </c>
      <c r="CA151" s="44"/>
      <c r="CB151" s="44">
        <f t="shared" si="1164"/>
        <v>0</v>
      </c>
      <c r="CC151" s="44"/>
      <c r="CD151" s="44">
        <f t="shared" si="1165"/>
        <v>0</v>
      </c>
      <c r="CE151" s="44"/>
      <c r="CF151" s="44">
        <f t="shared" si="1166"/>
        <v>0</v>
      </c>
      <c r="CG151" s="44"/>
      <c r="CH151" s="44">
        <f t="shared" si="1167"/>
        <v>0</v>
      </c>
      <c r="CI151" s="44"/>
      <c r="CJ151" s="44">
        <f t="shared" si="1168"/>
        <v>0</v>
      </c>
      <c r="CK151" s="44"/>
      <c r="CL151" s="44">
        <f t="shared" si="1169"/>
        <v>0</v>
      </c>
      <c r="CM151" s="44"/>
      <c r="CN151" s="44">
        <f t="shared" si="1170"/>
        <v>0</v>
      </c>
      <c r="CO151" s="44"/>
      <c r="CP151" s="44">
        <f t="shared" si="1171"/>
        <v>0</v>
      </c>
      <c r="CQ151" s="49"/>
      <c r="CR151" s="44">
        <f t="shared" si="1172"/>
        <v>0</v>
      </c>
      <c r="CS151" s="44"/>
      <c r="CT151" s="44">
        <f t="shared" si="1173"/>
        <v>0</v>
      </c>
      <c r="CU151" s="44"/>
      <c r="CV151" s="44">
        <f t="shared" si="1174"/>
        <v>0</v>
      </c>
      <c r="CW151" s="44"/>
      <c r="CX151" s="44">
        <f t="shared" si="1175"/>
        <v>0</v>
      </c>
      <c r="CY151" s="44"/>
      <c r="CZ151" s="44">
        <f t="shared" si="1176"/>
        <v>0</v>
      </c>
      <c r="DA151" s="44"/>
      <c r="DB151" s="44">
        <f t="shared" si="1177"/>
        <v>0</v>
      </c>
      <c r="DC151" s="44">
        <v>0</v>
      </c>
      <c r="DD151" s="44">
        <f t="shared" si="1178"/>
        <v>0</v>
      </c>
      <c r="DE151" s="44"/>
      <c r="DF151" s="44">
        <f t="shared" si="1179"/>
        <v>0</v>
      </c>
      <c r="DG151" s="44"/>
      <c r="DH151" s="44">
        <f t="shared" si="1180"/>
        <v>0</v>
      </c>
      <c r="DI151" s="44"/>
      <c r="DJ151" s="44">
        <f t="shared" si="1181"/>
        <v>0</v>
      </c>
      <c r="DK151" s="44"/>
      <c r="DL151" s="44">
        <f t="shared" si="1182"/>
        <v>0</v>
      </c>
      <c r="DM151" s="44"/>
      <c r="DN151" s="44">
        <f t="shared" si="1130"/>
        <v>0</v>
      </c>
      <c r="DO151" s="44"/>
      <c r="DP151" s="44">
        <f t="shared" si="1068"/>
        <v>0</v>
      </c>
      <c r="DQ151" s="44">
        <f t="shared" si="1078"/>
        <v>14</v>
      </c>
      <c r="DR151" s="44">
        <f t="shared" si="1078"/>
        <v>1293174.2785499999</v>
      </c>
    </row>
    <row r="152" spans="1:122" ht="30" customHeight="1" x14ac:dyDescent="0.25">
      <c r="A152" s="51"/>
      <c r="B152" s="52">
        <v>123</v>
      </c>
      <c r="C152" s="38" t="s">
        <v>283</v>
      </c>
      <c r="D152" s="39">
        <f>D150</f>
        <v>19063</v>
      </c>
      <c r="E152" s="40">
        <v>18530</v>
      </c>
      <c r="F152" s="40">
        <v>18715</v>
      </c>
      <c r="G152" s="53">
        <v>1.0900000000000001</v>
      </c>
      <c r="H152" s="42">
        <v>1</v>
      </c>
      <c r="I152" s="42">
        <v>1</v>
      </c>
      <c r="J152" s="43"/>
      <c r="K152" s="39">
        <v>1.4</v>
      </c>
      <c r="L152" s="39">
        <v>1.68</v>
      </c>
      <c r="M152" s="39">
        <v>2.23</v>
      </c>
      <c r="N152" s="39">
        <v>2.57</v>
      </c>
      <c r="O152" s="44">
        <v>8</v>
      </c>
      <c r="P152" s="44">
        <f t="shared" si="1132"/>
        <v>243712.01726666669</v>
      </c>
      <c r="Q152" s="44">
        <v>2</v>
      </c>
      <c r="R152" s="44">
        <f t="shared" si="1133"/>
        <v>60928.004316666673</v>
      </c>
      <c r="S152" s="44"/>
      <c r="T152" s="44">
        <f t="shared" si="1134"/>
        <v>0</v>
      </c>
      <c r="U152" s="44"/>
      <c r="V152" s="44">
        <f t="shared" si="1135"/>
        <v>0</v>
      </c>
      <c r="W152" s="44">
        <v>71</v>
      </c>
      <c r="X152" s="44">
        <f t="shared" si="1136"/>
        <v>2177574.0684775002</v>
      </c>
      <c r="Y152" s="44">
        <v>0</v>
      </c>
      <c r="Z152" s="44">
        <f t="shared" si="1137"/>
        <v>0</v>
      </c>
      <c r="AA152" s="44"/>
      <c r="AB152" s="44">
        <f t="shared" si="1138"/>
        <v>0</v>
      </c>
      <c r="AC152" s="44"/>
      <c r="AD152" s="44">
        <f t="shared" si="1139"/>
        <v>0</v>
      </c>
      <c r="AE152" s="44">
        <v>0</v>
      </c>
      <c r="AF152" s="44">
        <f t="shared" si="1140"/>
        <v>0</v>
      </c>
      <c r="AG152" s="44">
        <v>0</v>
      </c>
      <c r="AH152" s="44">
        <f t="shared" si="1141"/>
        <v>0</v>
      </c>
      <c r="AI152" s="44"/>
      <c r="AJ152" s="44">
        <f t="shared" si="1142"/>
        <v>0</v>
      </c>
      <c r="AK152" s="44"/>
      <c r="AL152" s="44">
        <f t="shared" si="1143"/>
        <v>0</v>
      </c>
      <c r="AM152" s="62">
        <v>4</v>
      </c>
      <c r="AN152" s="44">
        <f t="shared" si="1144"/>
        <v>121128.75518333333</v>
      </c>
      <c r="AO152" s="48">
        <v>0</v>
      </c>
      <c r="AP152" s="44">
        <f t="shared" si="1145"/>
        <v>0</v>
      </c>
      <c r="AQ152" s="44"/>
      <c r="AR152" s="44">
        <f t="shared" si="1146"/>
        <v>0</v>
      </c>
      <c r="AS152" s="44">
        <v>1</v>
      </c>
      <c r="AT152" s="44">
        <f t="shared" si="1147"/>
        <v>35212.825396</v>
      </c>
      <c r="AU152" s="44">
        <v>85</v>
      </c>
      <c r="AV152" s="44">
        <f t="shared" si="1148"/>
        <v>3088783.2571749999</v>
      </c>
      <c r="AW152" s="44"/>
      <c r="AX152" s="44">
        <f t="shared" si="1149"/>
        <v>0</v>
      </c>
      <c r="AY152" s="44"/>
      <c r="AZ152" s="44">
        <f t="shared" si="1150"/>
        <v>0</v>
      </c>
      <c r="BA152" s="44"/>
      <c r="BB152" s="44">
        <f t="shared" si="1151"/>
        <v>0</v>
      </c>
      <c r="BC152" s="44"/>
      <c r="BD152" s="44">
        <f t="shared" si="1152"/>
        <v>0</v>
      </c>
      <c r="BE152" s="44"/>
      <c r="BF152" s="44">
        <f t="shared" si="1153"/>
        <v>0</v>
      </c>
      <c r="BG152" s="44"/>
      <c r="BH152" s="44">
        <f t="shared" si="1154"/>
        <v>0</v>
      </c>
      <c r="BI152" s="44"/>
      <c r="BJ152" s="44">
        <f t="shared" si="1155"/>
        <v>0</v>
      </c>
      <c r="BK152" s="44">
        <v>3</v>
      </c>
      <c r="BL152" s="44">
        <f t="shared" si="1156"/>
        <v>92010.171907500015</v>
      </c>
      <c r="BM152" s="44"/>
      <c r="BN152" s="44">
        <f t="shared" si="1157"/>
        <v>0</v>
      </c>
      <c r="BO152" s="54"/>
      <c r="BP152" s="44">
        <f t="shared" si="1158"/>
        <v>0</v>
      </c>
      <c r="BQ152" s="44"/>
      <c r="BR152" s="44">
        <f t="shared" si="1159"/>
        <v>0</v>
      </c>
      <c r="BS152" s="44"/>
      <c r="BT152" s="44">
        <f t="shared" si="1160"/>
        <v>0</v>
      </c>
      <c r="BU152" s="44"/>
      <c r="BV152" s="44">
        <f t="shared" si="1161"/>
        <v>0</v>
      </c>
      <c r="BW152" s="44"/>
      <c r="BX152" s="44">
        <f t="shared" si="1162"/>
        <v>0</v>
      </c>
      <c r="BY152" s="44"/>
      <c r="BZ152" s="44">
        <f t="shared" si="1163"/>
        <v>0</v>
      </c>
      <c r="CA152" s="44"/>
      <c r="CB152" s="44">
        <f t="shared" si="1164"/>
        <v>0</v>
      </c>
      <c r="CC152" s="44"/>
      <c r="CD152" s="44">
        <f t="shared" si="1165"/>
        <v>0</v>
      </c>
      <c r="CE152" s="44"/>
      <c r="CF152" s="44">
        <f t="shared" si="1166"/>
        <v>0</v>
      </c>
      <c r="CG152" s="44"/>
      <c r="CH152" s="44">
        <f t="shared" si="1167"/>
        <v>0</v>
      </c>
      <c r="CI152" s="44"/>
      <c r="CJ152" s="44">
        <f t="shared" si="1168"/>
        <v>0</v>
      </c>
      <c r="CK152" s="44"/>
      <c r="CL152" s="44">
        <f t="shared" si="1169"/>
        <v>0</v>
      </c>
      <c r="CM152" s="44"/>
      <c r="CN152" s="44">
        <f t="shared" si="1170"/>
        <v>0</v>
      </c>
      <c r="CO152" s="44"/>
      <c r="CP152" s="44">
        <f t="shared" si="1171"/>
        <v>0</v>
      </c>
      <c r="CQ152" s="49"/>
      <c r="CR152" s="44">
        <f t="shared" si="1172"/>
        <v>0</v>
      </c>
      <c r="CS152" s="44"/>
      <c r="CT152" s="44">
        <f t="shared" si="1173"/>
        <v>0</v>
      </c>
      <c r="CU152" s="44"/>
      <c r="CV152" s="44">
        <f t="shared" si="1174"/>
        <v>0</v>
      </c>
      <c r="CW152" s="44"/>
      <c r="CX152" s="44">
        <f t="shared" si="1175"/>
        <v>0</v>
      </c>
      <c r="CY152" s="44"/>
      <c r="CZ152" s="44">
        <f t="shared" si="1176"/>
        <v>0</v>
      </c>
      <c r="DA152" s="44">
        <v>3</v>
      </c>
      <c r="DB152" s="44">
        <f t="shared" si="1177"/>
        <v>117885.49371900001</v>
      </c>
      <c r="DC152" s="44">
        <v>0</v>
      </c>
      <c r="DD152" s="44">
        <f t="shared" si="1178"/>
        <v>0</v>
      </c>
      <c r="DE152" s="44"/>
      <c r="DF152" s="44">
        <f t="shared" si="1179"/>
        <v>0</v>
      </c>
      <c r="DG152" s="44"/>
      <c r="DH152" s="44">
        <f t="shared" si="1180"/>
        <v>0</v>
      </c>
      <c r="DI152" s="44"/>
      <c r="DJ152" s="44">
        <f t="shared" si="1181"/>
        <v>0</v>
      </c>
      <c r="DK152" s="44"/>
      <c r="DL152" s="44">
        <f t="shared" si="1182"/>
        <v>0</v>
      </c>
      <c r="DM152" s="44"/>
      <c r="DN152" s="44">
        <f t="shared" si="1130"/>
        <v>0</v>
      </c>
      <c r="DO152" s="44"/>
      <c r="DP152" s="44">
        <f t="shared" si="1068"/>
        <v>0</v>
      </c>
      <c r="DQ152" s="44">
        <f t="shared" si="1078"/>
        <v>177</v>
      </c>
      <c r="DR152" s="44">
        <f t="shared" si="1078"/>
        <v>5937234.593441668</v>
      </c>
    </row>
    <row r="153" spans="1:122" ht="30" customHeight="1" x14ac:dyDescent="0.25">
      <c r="A153" s="51"/>
      <c r="B153" s="52">
        <v>124</v>
      </c>
      <c r="C153" s="38" t="s">
        <v>284</v>
      </c>
      <c r="D153" s="39">
        <f t="shared" si="1072"/>
        <v>19063</v>
      </c>
      <c r="E153" s="40">
        <v>18530</v>
      </c>
      <c r="F153" s="40">
        <v>18715</v>
      </c>
      <c r="G153" s="53">
        <v>1.36</v>
      </c>
      <c r="H153" s="42">
        <v>1</v>
      </c>
      <c r="I153" s="42">
        <v>1</v>
      </c>
      <c r="J153" s="43"/>
      <c r="K153" s="39">
        <v>1.4</v>
      </c>
      <c r="L153" s="39">
        <v>1.68</v>
      </c>
      <c r="M153" s="39">
        <v>2.23</v>
      </c>
      <c r="N153" s="39">
        <v>2.57</v>
      </c>
      <c r="O153" s="44">
        <v>1</v>
      </c>
      <c r="P153" s="44">
        <f t="shared" si="1132"/>
        <v>38010.131133333329</v>
      </c>
      <c r="Q153" s="44">
        <v>0</v>
      </c>
      <c r="R153" s="44">
        <f t="shared" si="1133"/>
        <v>0</v>
      </c>
      <c r="S153" s="44"/>
      <c r="T153" s="44">
        <f t="shared" si="1134"/>
        <v>0</v>
      </c>
      <c r="U153" s="44"/>
      <c r="V153" s="44">
        <f t="shared" si="1135"/>
        <v>0</v>
      </c>
      <c r="W153" s="44">
        <v>5</v>
      </c>
      <c r="X153" s="44">
        <f t="shared" si="1136"/>
        <v>191336.13730000006</v>
      </c>
      <c r="Y153" s="44">
        <v>0</v>
      </c>
      <c r="Z153" s="44">
        <f t="shared" si="1137"/>
        <v>0</v>
      </c>
      <c r="AA153" s="44"/>
      <c r="AB153" s="44">
        <f t="shared" si="1138"/>
        <v>0</v>
      </c>
      <c r="AC153" s="44"/>
      <c r="AD153" s="44">
        <f t="shared" si="1139"/>
        <v>0</v>
      </c>
      <c r="AE153" s="44">
        <v>0</v>
      </c>
      <c r="AF153" s="44">
        <f t="shared" si="1140"/>
        <v>0</v>
      </c>
      <c r="AG153" s="44">
        <v>0</v>
      </c>
      <c r="AH153" s="44">
        <f t="shared" si="1141"/>
        <v>0</v>
      </c>
      <c r="AI153" s="44"/>
      <c r="AJ153" s="44">
        <f t="shared" si="1142"/>
        <v>0</v>
      </c>
      <c r="AK153" s="44"/>
      <c r="AL153" s="44">
        <f t="shared" si="1143"/>
        <v>0</v>
      </c>
      <c r="AM153" s="62">
        <v>0</v>
      </c>
      <c r="AN153" s="44">
        <f t="shared" si="1144"/>
        <v>0</v>
      </c>
      <c r="AO153" s="48">
        <v>0</v>
      </c>
      <c r="AP153" s="44">
        <f t="shared" si="1145"/>
        <v>0</v>
      </c>
      <c r="AQ153" s="44"/>
      <c r="AR153" s="44">
        <f t="shared" si="1146"/>
        <v>0</v>
      </c>
      <c r="AS153" s="44"/>
      <c r="AT153" s="44">
        <f t="shared" si="1147"/>
        <v>0</v>
      </c>
      <c r="AU153" s="44"/>
      <c r="AV153" s="44">
        <f t="shared" si="1148"/>
        <v>0</v>
      </c>
      <c r="AW153" s="44"/>
      <c r="AX153" s="44">
        <f t="shared" si="1149"/>
        <v>0</v>
      </c>
      <c r="AY153" s="44"/>
      <c r="AZ153" s="44">
        <f t="shared" si="1150"/>
        <v>0</v>
      </c>
      <c r="BA153" s="44"/>
      <c r="BB153" s="44">
        <f t="shared" si="1151"/>
        <v>0</v>
      </c>
      <c r="BC153" s="44"/>
      <c r="BD153" s="44">
        <f t="shared" si="1152"/>
        <v>0</v>
      </c>
      <c r="BE153" s="44"/>
      <c r="BF153" s="44">
        <f t="shared" si="1153"/>
        <v>0</v>
      </c>
      <c r="BG153" s="44"/>
      <c r="BH153" s="44">
        <f t="shared" si="1154"/>
        <v>0</v>
      </c>
      <c r="BI153" s="44"/>
      <c r="BJ153" s="44">
        <f t="shared" si="1155"/>
        <v>0</v>
      </c>
      <c r="BK153" s="44">
        <v>0</v>
      </c>
      <c r="BL153" s="44">
        <f t="shared" si="1156"/>
        <v>0</v>
      </c>
      <c r="BM153" s="44"/>
      <c r="BN153" s="44">
        <f t="shared" si="1157"/>
        <v>0</v>
      </c>
      <c r="BO153" s="54"/>
      <c r="BP153" s="44">
        <f t="shared" si="1158"/>
        <v>0</v>
      </c>
      <c r="BQ153" s="44"/>
      <c r="BR153" s="44">
        <f t="shared" si="1159"/>
        <v>0</v>
      </c>
      <c r="BS153" s="44"/>
      <c r="BT153" s="44">
        <f t="shared" si="1160"/>
        <v>0</v>
      </c>
      <c r="BU153" s="44"/>
      <c r="BV153" s="44">
        <f t="shared" si="1161"/>
        <v>0</v>
      </c>
      <c r="BW153" s="44"/>
      <c r="BX153" s="44">
        <f t="shared" si="1162"/>
        <v>0</v>
      </c>
      <c r="BY153" s="44"/>
      <c r="BZ153" s="44">
        <f t="shared" si="1163"/>
        <v>0</v>
      </c>
      <c r="CA153" s="44"/>
      <c r="CB153" s="44">
        <f t="shared" si="1164"/>
        <v>0</v>
      </c>
      <c r="CC153" s="44"/>
      <c r="CD153" s="44">
        <f t="shared" si="1165"/>
        <v>0</v>
      </c>
      <c r="CE153" s="44"/>
      <c r="CF153" s="44">
        <f t="shared" si="1166"/>
        <v>0</v>
      </c>
      <c r="CG153" s="44"/>
      <c r="CH153" s="44">
        <f t="shared" si="1167"/>
        <v>0</v>
      </c>
      <c r="CI153" s="44"/>
      <c r="CJ153" s="44">
        <f t="shared" si="1168"/>
        <v>0</v>
      </c>
      <c r="CK153" s="44"/>
      <c r="CL153" s="44">
        <f t="shared" si="1169"/>
        <v>0</v>
      </c>
      <c r="CM153" s="44"/>
      <c r="CN153" s="44">
        <f t="shared" si="1170"/>
        <v>0</v>
      </c>
      <c r="CO153" s="44"/>
      <c r="CP153" s="44">
        <f t="shared" si="1171"/>
        <v>0</v>
      </c>
      <c r="CQ153" s="49"/>
      <c r="CR153" s="44">
        <f t="shared" si="1172"/>
        <v>0</v>
      </c>
      <c r="CS153" s="44"/>
      <c r="CT153" s="44">
        <f t="shared" si="1173"/>
        <v>0</v>
      </c>
      <c r="CU153" s="44"/>
      <c r="CV153" s="44">
        <f t="shared" si="1174"/>
        <v>0</v>
      </c>
      <c r="CW153" s="44"/>
      <c r="CX153" s="44">
        <f t="shared" si="1175"/>
        <v>0</v>
      </c>
      <c r="CY153" s="44"/>
      <c r="CZ153" s="44">
        <f t="shared" si="1176"/>
        <v>0</v>
      </c>
      <c r="DA153" s="44"/>
      <c r="DB153" s="44">
        <f t="shared" si="1177"/>
        <v>0</v>
      </c>
      <c r="DC153" s="44">
        <v>0</v>
      </c>
      <c r="DD153" s="44">
        <f t="shared" si="1178"/>
        <v>0</v>
      </c>
      <c r="DE153" s="44"/>
      <c r="DF153" s="44">
        <f t="shared" si="1179"/>
        <v>0</v>
      </c>
      <c r="DG153" s="44"/>
      <c r="DH153" s="44">
        <f t="shared" si="1180"/>
        <v>0</v>
      </c>
      <c r="DI153" s="44"/>
      <c r="DJ153" s="44">
        <f t="shared" si="1181"/>
        <v>0</v>
      </c>
      <c r="DK153" s="44"/>
      <c r="DL153" s="44">
        <f t="shared" si="1182"/>
        <v>0</v>
      </c>
      <c r="DM153" s="44"/>
      <c r="DN153" s="44">
        <f t="shared" si="1130"/>
        <v>0</v>
      </c>
      <c r="DO153" s="44"/>
      <c r="DP153" s="44">
        <f t="shared" si="1068"/>
        <v>0</v>
      </c>
      <c r="DQ153" s="44">
        <f t="shared" si="1078"/>
        <v>6</v>
      </c>
      <c r="DR153" s="44">
        <f t="shared" si="1078"/>
        <v>229346.26843333337</v>
      </c>
    </row>
    <row r="154" spans="1:122" ht="30" customHeight="1" x14ac:dyDescent="0.25">
      <c r="A154" s="51"/>
      <c r="B154" s="52">
        <v>125</v>
      </c>
      <c r="C154" s="38" t="s">
        <v>285</v>
      </c>
      <c r="D154" s="39">
        <f t="shared" si="1072"/>
        <v>19063</v>
      </c>
      <c r="E154" s="40">
        <v>18530</v>
      </c>
      <c r="F154" s="40">
        <v>18715</v>
      </c>
      <c r="G154" s="53">
        <v>1.41</v>
      </c>
      <c r="H154" s="42">
        <v>1</v>
      </c>
      <c r="I154" s="42">
        <v>1</v>
      </c>
      <c r="J154" s="43"/>
      <c r="K154" s="39">
        <v>1.4</v>
      </c>
      <c r="L154" s="39">
        <v>1.68</v>
      </c>
      <c r="M154" s="39">
        <v>2.23</v>
      </c>
      <c r="N154" s="39">
        <v>2.57</v>
      </c>
      <c r="O154" s="44">
        <v>2</v>
      </c>
      <c r="P154" s="44">
        <f t="shared" si="1132"/>
        <v>78815.124849999993</v>
      </c>
      <c r="Q154" s="44">
        <v>0</v>
      </c>
      <c r="R154" s="44">
        <f t="shared" si="1133"/>
        <v>0</v>
      </c>
      <c r="S154" s="44"/>
      <c r="T154" s="44">
        <f t="shared" si="1134"/>
        <v>0</v>
      </c>
      <c r="U154" s="44"/>
      <c r="V154" s="44">
        <f t="shared" si="1135"/>
        <v>0</v>
      </c>
      <c r="W154" s="44">
        <v>9</v>
      </c>
      <c r="X154" s="44">
        <f t="shared" si="1136"/>
        <v>357066.99740250001</v>
      </c>
      <c r="Y154" s="44">
        <v>0</v>
      </c>
      <c r="Z154" s="44">
        <f t="shared" si="1137"/>
        <v>0</v>
      </c>
      <c r="AA154" s="44"/>
      <c r="AB154" s="44">
        <f t="shared" si="1138"/>
        <v>0</v>
      </c>
      <c r="AC154" s="44"/>
      <c r="AD154" s="44">
        <f t="shared" si="1139"/>
        <v>0</v>
      </c>
      <c r="AE154" s="44">
        <v>0</v>
      </c>
      <c r="AF154" s="44">
        <f t="shared" si="1140"/>
        <v>0</v>
      </c>
      <c r="AG154" s="44">
        <v>0</v>
      </c>
      <c r="AH154" s="44">
        <f t="shared" si="1141"/>
        <v>0</v>
      </c>
      <c r="AI154" s="44"/>
      <c r="AJ154" s="44">
        <f t="shared" si="1142"/>
        <v>0</v>
      </c>
      <c r="AK154" s="44"/>
      <c r="AL154" s="44">
        <f t="shared" si="1143"/>
        <v>0</v>
      </c>
      <c r="AM154" s="62">
        <v>30</v>
      </c>
      <c r="AN154" s="44">
        <f t="shared" si="1144"/>
        <v>1175171.1798749999</v>
      </c>
      <c r="AO154" s="48">
        <v>0</v>
      </c>
      <c r="AP154" s="44">
        <f t="shared" si="1145"/>
        <v>0</v>
      </c>
      <c r="AQ154" s="44"/>
      <c r="AR154" s="44">
        <f t="shared" si="1146"/>
        <v>0</v>
      </c>
      <c r="AS154" s="44"/>
      <c r="AT154" s="44">
        <f t="shared" si="1147"/>
        <v>0</v>
      </c>
      <c r="AU154" s="44"/>
      <c r="AV154" s="44">
        <f t="shared" si="1148"/>
        <v>0</v>
      </c>
      <c r="AW154" s="44"/>
      <c r="AX154" s="44">
        <f t="shared" si="1149"/>
        <v>0</v>
      </c>
      <c r="AY154" s="44"/>
      <c r="AZ154" s="44">
        <f t="shared" si="1150"/>
        <v>0</v>
      </c>
      <c r="BA154" s="44"/>
      <c r="BB154" s="44">
        <f t="shared" si="1151"/>
        <v>0</v>
      </c>
      <c r="BC154" s="44"/>
      <c r="BD154" s="44">
        <f t="shared" si="1152"/>
        <v>0</v>
      </c>
      <c r="BE154" s="44"/>
      <c r="BF154" s="44">
        <f t="shared" si="1153"/>
        <v>0</v>
      </c>
      <c r="BG154" s="44"/>
      <c r="BH154" s="44">
        <f t="shared" si="1154"/>
        <v>0</v>
      </c>
      <c r="BI154" s="44"/>
      <c r="BJ154" s="44">
        <f t="shared" si="1155"/>
        <v>0</v>
      </c>
      <c r="BK154" s="44">
        <v>0</v>
      </c>
      <c r="BL154" s="44">
        <f t="shared" si="1156"/>
        <v>0</v>
      </c>
      <c r="BM154" s="44"/>
      <c r="BN154" s="44">
        <f t="shared" si="1157"/>
        <v>0</v>
      </c>
      <c r="BO154" s="54"/>
      <c r="BP154" s="44">
        <f t="shared" si="1158"/>
        <v>0</v>
      </c>
      <c r="BQ154" s="44"/>
      <c r="BR154" s="44">
        <f t="shared" si="1159"/>
        <v>0</v>
      </c>
      <c r="BS154" s="44"/>
      <c r="BT154" s="44">
        <f t="shared" si="1160"/>
        <v>0</v>
      </c>
      <c r="BU154" s="44"/>
      <c r="BV154" s="44">
        <f t="shared" si="1161"/>
        <v>0</v>
      </c>
      <c r="BW154" s="44"/>
      <c r="BX154" s="44">
        <f t="shared" si="1162"/>
        <v>0</v>
      </c>
      <c r="BY154" s="44"/>
      <c r="BZ154" s="44">
        <f t="shared" si="1163"/>
        <v>0</v>
      </c>
      <c r="CA154" s="44"/>
      <c r="CB154" s="44">
        <f t="shared" si="1164"/>
        <v>0</v>
      </c>
      <c r="CC154" s="44"/>
      <c r="CD154" s="44">
        <f t="shared" si="1165"/>
        <v>0</v>
      </c>
      <c r="CE154" s="44"/>
      <c r="CF154" s="44">
        <f t="shared" si="1166"/>
        <v>0</v>
      </c>
      <c r="CG154" s="44"/>
      <c r="CH154" s="44">
        <f t="shared" si="1167"/>
        <v>0</v>
      </c>
      <c r="CI154" s="44"/>
      <c r="CJ154" s="44">
        <f t="shared" si="1168"/>
        <v>0</v>
      </c>
      <c r="CK154" s="44"/>
      <c r="CL154" s="44">
        <f t="shared" si="1169"/>
        <v>0</v>
      </c>
      <c r="CM154" s="44"/>
      <c r="CN154" s="44">
        <f t="shared" si="1170"/>
        <v>0</v>
      </c>
      <c r="CO154" s="44"/>
      <c r="CP154" s="44">
        <f t="shared" si="1171"/>
        <v>0</v>
      </c>
      <c r="CQ154" s="49"/>
      <c r="CR154" s="44">
        <f t="shared" si="1172"/>
        <v>0</v>
      </c>
      <c r="CS154" s="44"/>
      <c r="CT154" s="44">
        <f t="shared" si="1173"/>
        <v>0</v>
      </c>
      <c r="CU154" s="44"/>
      <c r="CV154" s="44">
        <f t="shared" si="1174"/>
        <v>0</v>
      </c>
      <c r="CW154" s="44"/>
      <c r="CX154" s="44">
        <f t="shared" si="1175"/>
        <v>0</v>
      </c>
      <c r="CY154" s="44"/>
      <c r="CZ154" s="44">
        <f t="shared" si="1176"/>
        <v>0</v>
      </c>
      <c r="DA154" s="44">
        <v>1</v>
      </c>
      <c r="DB154" s="44">
        <f t="shared" si="1177"/>
        <v>50831.359676999986</v>
      </c>
      <c r="DC154" s="44">
        <v>0</v>
      </c>
      <c r="DD154" s="44">
        <f t="shared" si="1178"/>
        <v>0</v>
      </c>
      <c r="DE154" s="44"/>
      <c r="DF154" s="44">
        <f t="shared" si="1179"/>
        <v>0</v>
      </c>
      <c r="DG154" s="44"/>
      <c r="DH154" s="44">
        <f t="shared" si="1180"/>
        <v>0</v>
      </c>
      <c r="DI154" s="44"/>
      <c r="DJ154" s="44">
        <f t="shared" si="1181"/>
        <v>0</v>
      </c>
      <c r="DK154" s="44"/>
      <c r="DL154" s="44">
        <f t="shared" si="1182"/>
        <v>0</v>
      </c>
      <c r="DM154" s="44"/>
      <c r="DN154" s="44">
        <f t="shared" si="1130"/>
        <v>0</v>
      </c>
      <c r="DO154" s="44"/>
      <c r="DP154" s="44">
        <f t="shared" si="1068"/>
        <v>0</v>
      </c>
      <c r="DQ154" s="44">
        <f t="shared" si="1078"/>
        <v>42</v>
      </c>
      <c r="DR154" s="44">
        <f t="shared" si="1078"/>
        <v>1661884.6618045</v>
      </c>
    </row>
    <row r="155" spans="1:122" ht="45" customHeight="1" x14ac:dyDescent="0.25">
      <c r="A155" s="51"/>
      <c r="B155" s="52">
        <v>126</v>
      </c>
      <c r="C155" s="38" t="s">
        <v>286</v>
      </c>
      <c r="D155" s="39">
        <f>D153</f>
        <v>19063</v>
      </c>
      <c r="E155" s="40">
        <v>18530</v>
      </c>
      <c r="F155" s="40">
        <v>18715</v>
      </c>
      <c r="G155" s="53">
        <v>1.88</v>
      </c>
      <c r="H155" s="42">
        <v>1</v>
      </c>
      <c r="I155" s="42">
        <v>1</v>
      </c>
      <c r="J155" s="43"/>
      <c r="K155" s="39">
        <v>1.4</v>
      </c>
      <c r="L155" s="39">
        <v>1.68</v>
      </c>
      <c r="M155" s="39">
        <v>2.23</v>
      </c>
      <c r="N155" s="39">
        <v>2.57</v>
      </c>
      <c r="O155" s="44">
        <v>0</v>
      </c>
      <c r="P155" s="44">
        <f t="shared" si="1132"/>
        <v>0</v>
      </c>
      <c r="Q155" s="44">
        <v>0</v>
      </c>
      <c r="R155" s="44">
        <f t="shared" si="1133"/>
        <v>0</v>
      </c>
      <c r="S155" s="44"/>
      <c r="T155" s="44">
        <f t="shared" si="1134"/>
        <v>0</v>
      </c>
      <c r="U155" s="44"/>
      <c r="V155" s="44">
        <f t="shared" si="1135"/>
        <v>0</v>
      </c>
      <c r="W155" s="44">
        <v>11</v>
      </c>
      <c r="X155" s="44">
        <f t="shared" si="1136"/>
        <v>581886.95872999995</v>
      </c>
      <c r="Y155" s="44">
        <v>0</v>
      </c>
      <c r="Z155" s="44">
        <f t="shared" si="1137"/>
        <v>0</v>
      </c>
      <c r="AA155" s="44"/>
      <c r="AB155" s="44">
        <f t="shared" si="1138"/>
        <v>0</v>
      </c>
      <c r="AC155" s="44"/>
      <c r="AD155" s="44">
        <f t="shared" si="1139"/>
        <v>0</v>
      </c>
      <c r="AE155" s="44">
        <v>0</v>
      </c>
      <c r="AF155" s="44">
        <f t="shared" si="1140"/>
        <v>0</v>
      </c>
      <c r="AG155" s="44">
        <v>0</v>
      </c>
      <c r="AH155" s="44">
        <f t="shared" si="1141"/>
        <v>0</v>
      </c>
      <c r="AI155" s="44"/>
      <c r="AJ155" s="44">
        <f t="shared" si="1142"/>
        <v>0</v>
      </c>
      <c r="AK155" s="44"/>
      <c r="AL155" s="44">
        <f t="shared" si="1143"/>
        <v>0</v>
      </c>
      <c r="AM155" s="62">
        <v>0</v>
      </c>
      <c r="AN155" s="44">
        <f t="shared" si="1144"/>
        <v>0</v>
      </c>
      <c r="AO155" s="48">
        <v>0</v>
      </c>
      <c r="AP155" s="44">
        <f t="shared" si="1145"/>
        <v>0</v>
      </c>
      <c r="AQ155" s="44"/>
      <c r="AR155" s="44">
        <f t="shared" si="1146"/>
        <v>0</v>
      </c>
      <c r="AS155" s="44"/>
      <c r="AT155" s="44">
        <f t="shared" si="1147"/>
        <v>0</v>
      </c>
      <c r="AU155" s="44"/>
      <c r="AV155" s="44">
        <f t="shared" si="1148"/>
        <v>0</v>
      </c>
      <c r="AW155" s="44"/>
      <c r="AX155" s="44">
        <f t="shared" si="1149"/>
        <v>0</v>
      </c>
      <c r="AY155" s="44"/>
      <c r="AZ155" s="44">
        <f t="shared" si="1150"/>
        <v>0</v>
      </c>
      <c r="BA155" s="44"/>
      <c r="BB155" s="44">
        <f t="shared" si="1151"/>
        <v>0</v>
      </c>
      <c r="BC155" s="44"/>
      <c r="BD155" s="44">
        <f t="shared" si="1152"/>
        <v>0</v>
      </c>
      <c r="BE155" s="44"/>
      <c r="BF155" s="44">
        <f t="shared" si="1153"/>
        <v>0</v>
      </c>
      <c r="BG155" s="44"/>
      <c r="BH155" s="44">
        <f t="shared" si="1154"/>
        <v>0</v>
      </c>
      <c r="BI155" s="44"/>
      <c r="BJ155" s="44">
        <f t="shared" si="1155"/>
        <v>0</v>
      </c>
      <c r="BK155" s="44">
        <v>0</v>
      </c>
      <c r="BL155" s="44">
        <f t="shared" si="1156"/>
        <v>0</v>
      </c>
      <c r="BM155" s="44"/>
      <c r="BN155" s="44">
        <f t="shared" si="1157"/>
        <v>0</v>
      </c>
      <c r="BO155" s="54"/>
      <c r="BP155" s="44">
        <f t="shared" si="1158"/>
        <v>0</v>
      </c>
      <c r="BQ155" s="44"/>
      <c r="BR155" s="44">
        <f t="shared" si="1159"/>
        <v>0</v>
      </c>
      <c r="BS155" s="44"/>
      <c r="BT155" s="44">
        <f t="shared" si="1160"/>
        <v>0</v>
      </c>
      <c r="BU155" s="44"/>
      <c r="BV155" s="44">
        <f t="shared" si="1161"/>
        <v>0</v>
      </c>
      <c r="BW155" s="44"/>
      <c r="BX155" s="44">
        <f t="shared" si="1162"/>
        <v>0</v>
      </c>
      <c r="BY155" s="44"/>
      <c r="BZ155" s="44">
        <f t="shared" si="1163"/>
        <v>0</v>
      </c>
      <c r="CA155" s="44"/>
      <c r="CB155" s="44">
        <f t="shared" si="1164"/>
        <v>0</v>
      </c>
      <c r="CC155" s="44"/>
      <c r="CD155" s="44">
        <f t="shared" si="1165"/>
        <v>0</v>
      </c>
      <c r="CE155" s="44"/>
      <c r="CF155" s="44">
        <f t="shared" si="1166"/>
        <v>0</v>
      </c>
      <c r="CG155" s="44"/>
      <c r="CH155" s="44">
        <f t="shared" si="1167"/>
        <v>0</v>
      </c>
      <c r="CI155" s="44"/>
      <c r="CJ155" s="44">
        <f t="shared" si="1168"/>
        <v>0</v>
      </c>
      <c r="CK155" s="44"/>
      <c r="CL155" s="44">
        <f t="shared" si="1169"/>
        <v>0</v>
      </c>
      <c r="CM155" s="44"/>
      <c r="CN155" s="44">
        <f t="shared" si="1170"/>
        <v>0</v>
      </c>
      <c r="CO155" s="44"/>
      <c r="CP155" s="44">
        <f t="shared" si="1171"/>
        <v>0</v>
      </c>
      <c r="CQ155" s="49"/>
      <c r="CR155" s="44">
        <f t="shared" si="1172"/>
        <v>0</v>
      </c>
      <c r="CS155" s="44"/>
      <c r="CT155" s="44">
        <f t="shared" si="1173"/>
        <v>0</v>
      </c>
      <c r="CU155" s="44"/>
      <c r="CV155" s="44">
        <f t="shared" si="1174"/>
        <v>0</v>
      </c>
      <c r="CW155" s="44"/>
      <c r="CX155" s="44">
        <f t="shared" si="1175"/>
        <v>0</v>
      </c>
      <c r="CY155" s="44"/>
      <c r="CZ155" s="44">
        <f t="shared" si="1176"/>
        <v>0</v>
      </c>
      <c r="DA155" s="44"/>
      <c r="DB155" s="44">
        <f t="shared" si="1177"/>
        <v>0</v>
      </c>
      <c r="DC155" s="44">
        <v>0</v>
      </c>
      <c r="DD155" s="44">
        <f t="shared" si="1178"/>
        <v>0</v>
      </c>
      <c r="DE155" s="44"/>
      <c r="DF155" s="44">
        <f t="shared" si="1179"/>
        <v>0</v>
      </c>
      <c r="DG155" s="44"/>
      <c r="DH155" s="44">
        <f t="shared" si="1180"/>
        <v>0</v>
      </c>
      <c r="DI155" s="44"/>
      <c r="DJ155" s="44">
        <f t="shared" si="1181"/>
        <v>0</v>
      </c>
      <c r="DK155" s="44"/>
      <c r="DL155" s="44">
        <f t="shared" si="1182"/>
        <v>0</v>
      </c>
      <c r="DM155" s="44"/>
      <c r="DN155" s="44">
        <f t="shared" si="1130"/>
        <v>0</v>
      </c>
      <c r="DO155" s="44"/>
      <c r="DP155" s="44">
        <f t="shared" si="1068"/>
        <v>0</v>
      </c>
      <c r="DQ155" s="44">
        <f t="shared" si="1078"/>
        <v>11</v>
      </c>
      <c r="DR155" s="44">
        <f t="shared" si="1078"/>
        <v>581886.95872999995</v>
      </c>
    </row>
    <row r="156" spans="1:122" ht="45" customHeight="1" x14ac:dyDescent="0.25">
      <c r="A156" s="51"/>
      <c r="B156" s="52">
        <v>127</v>
      </c>
      <c r="C156" s="38" t="s">
        <v>287</v>
      </c>
      <c r="D156" s="39">
        <f>D154</f>
        <v>19063</v>
      </c>
      <c r="E156" s="40">
        <v>18530</v>
      </c>
      <c r="F156" s="40">
        <v>18715</v>
      </c>
      <c r="G156" s="53">
        <v>1.92</v>
      </c>
      <c r="H156" s="42">
        <v>1</v>
      </c>
      <c r="I156" s="42">
        <v>1</v>
      </c>
      <c r="J156" s="43"/>
      <c r="K156" s="39">
        <v>1.4</v>
      </c>
      <c r="L156" s="39">
        <v>1.68</v>
      </c>
      <c r="M156" s="39">
        <v>2.23</v>
      </c>
      <c r="N156" s="39">
        <v>2.57</v>
      </c>
      <c r="O156" s="44">
        <v>1</v>
      </c>
      <c r="P156" s="44">
        <f t="shared" si="1132"/>
        <v>53661.361599999989</v>
      </c>
      <c r="Q156" s="44">
        <v>0</v>
      </c>
      <c r="R156" s="44">
        <f t="shared" si="1133"/>
        <v>0</v>
      </c>
      <c r="S156" s="44"/>
      <c r="T156" s="44">
        <f t="shared" si="1134"/>
        <v>0</v>
      </c>
      <c r="U156" s="44"/>
      <c r="V156" s="44">
        <f t="shared" si="1135"/>
        <v>0</v>
      </c>
      <c r="W156" s="44">
        <v>28</v>
      </c>
      <c r="X156" s="44">
        <f t="shared" si="1136"/>
        <v>1512680.9913600001</v>
      </c>
      <c r="Y156" s="44">
        <v>3</v>
      </c>
      <c r="Z156" s="44">
        <f t="shared" si="1137"/>
        <v>160984.08479999998</v>
      </c>
      <c r="AA156" s="44"/>
      <c r="AB156" s="44">
        <f t="shared" si="1138"/>
        <v>0</v>
      </c>
      <c r="AC156" s="44"/>
      <c r="AD156" s="44">
        <f t="shared" si="1139"/>
        <v>0</v>
      </c>
      <c r="AE156" s="44">
        <v>0</v>
      </c>
      <c r="AF156" s="44">
        <f t="shared" si="1140"/>
        <v>0</v>
      </c>
      <c r="AG156" s="44">
        <v>0</v>
      </c>
      <c r="AH156" s="44">
        <f t="shared" si="1141"/>
        <v>0</v>
      </c>
      <c r="AI156" s="44"/>
      <c r="AJ156" s="44">
        <f t="shared" si="1142"/>
        <v>0</v>
      </c>
      <c r="AK156" s="44"/>
      <c r="AL156" s="44">
        <f t="shared" si="1143"/>
        <v>0</v>
      </c>
      <c r="AM156" s="62">
        <v>0</v>
      </c>
      <c r="AN156" s="44">
        <f t="shared" si="1144"/>
        <v>0</v>
      </c>
      <c r="AO156" s="48">
        <v>0</v>
      </c>
      <c r="AP156" s="44">
        <f t="shared" si="1145"/>
        <v>0</v>
      </c>
      <c r="AQ156" s="44"/>
      <c r="AR156" s="44">
        <f t="shared" si="1146"/>
        <v>0</v>
      </c>
      <c r="AS156" s="44"/>
      <c r="AT156" s="44">
        <f t="shared" si="1147"/>
        <v>0</v>
      </c>
      <c r="AU156" s="44">
        <v>15</v>
      </c>
      <c r="AV156" s="44">
        <f t="shared" si="1148"/>
        <v>960139.85759999999</v>
      </c>
      <c r="AW156" s="44"/>
      <c r="AX156" s="44">
        <f t="shared" si="1149"/>
        <v>0</v>
      </c>
      <c r="AY156" s="44"/>
      <c r="AZ156" s="44">
        <f t="shared" si="1150"/>
        <v>0</v>
      </c>
      <c r="BA156" s="44"/>
      <c r="BB156" s="44">
        <f t="shared" si="1151"/>
        <v>0</v>
      </c>
      <c r="BC156" s="44"/>
      <c r="BD156" s="44">
        <f t="shared" si="1152"/>
        <v>0</v>
      </c>
      <c r="BE156" s="44"/>
      <c r="BF156" s="44">
        <f t="shared" si="1153"/>
        <v>0</v>
      </c>
      <c r="BG156" s="44"/>
      <c r="BH156" s="44">
        <f t="shared" si="1154"/>
        <v>0</v>
      </c>
      <c r="BI156" s="44"/>
      <c r="BJ156" s="44">
        <f t="shared" si="1155"/>
        <v>0</v>
      </c>
      <c r="BK156" s="44">
        <v>0</v>
      </c>
      <c r="BL156" s="44">
        <f t="shared" si="1156"/>
        <v>0</v>
      </c>
      <c r="BM156" s="44"/>
      <c r="BN156" s="44">
        <f t="shared" si="1157"/>
        <v>0</v>
      </c>
      <c r="BO156" s="54"/>
      <c r="BP156" s="44">
        <f t="shared" si="1158"/>
        <v>0</v>
      </c>
      <c r="BQ156" s="44"/>
      <c r="BR156" s="44">
        <f t="shared" si="1159"/>
        <v>0</v>
      </c>
      <c r="BS156" s="44"/>
      <c r="BT156" s="44">
        <f t="shared" si="1160"/>
        <v>0</v>
      </c>
      <c r="BU156" s="44"/>
      <c r="BV156" s="44">
        <f t="shared" si="1161"/>
        <v>0</v>
      </c>
      <c r="BW156" s="44"/>
      <c r="BX156" s="44">
        <f t="shared" si="1162"/>
        <v>0</v>
      </c>
      <c r="BY156" s="44"/>
      <c r="BZ156" s="44">
        <f t="shared" si="1163"/>
        <v>0</v>
      </c>
      <c r="CA156" s="44"/>
      <c r="CB156" s="44">
        <f t="shared" si="1164"/>
        <v>0</v>
      </c>
      <c r="CC156" s="44"/>
      <c r="CD156" s="44">
        <f t="shared" si="1165"/>
        <v>0</v>
      </c>
      <c r="CE156" s="44"/>
      <c r="CF156" s="44">
        <f t="shared" si="1166"/>
        <v>0</v>
      </c>
      <c r="CG156" s="44"/>
      <c r="CH156" s="44">
        <f t="shared" si="1167"/>
        <v>0</v>
      </c>
      <c r="CI156" s="44"/>
      <c r="CJ156" s="44">
        <f t="shared" si="1168"/>
        <v>0</v>
      </c>
      <c r="CK156" s="44"/>
      <c r="CL156" s="44">
        <f t="shared" si="1169"/>
        <v>0</v>
      </c>
      <c r="CM156" s="44"/>
      <c r="CN156" s="44">
        <f t="shared" si="1170"/>
        <v>0</v>
      </c>
      <c r="CO156" s="44"/>
      <c r="CP156" s="44">
        <f t="shared" si="1171"/>
        <v>0</v>
      </c>
      <c r="CQ156" s="49"/>
      <c r="CR156" s="44">
        <f t="shared" si="1172"/>
        <v>0</v>
      </c>
      <c r="CS156" s="44"/>
      <c r="CT156" s="44">
        <f t="shared" si="1173"/>
        <v>0</v>
      </c>
      <c r="CU156" s="44"/>
      <c r="CV156" s="44">
        <f t="shared" si="1174"/>
        <v>0</v>
      </c>
      <c r="CW156" s="44"/>
      <c r="CX156" s="44">
        <f t="shared" si="1175"/>
        <v>0</v>
      </c>
      <c r="CY156" s="44"/>
      <c r="CZ156" s="44">
        <f t="shared" si="1176"/>
        <v>0</v>
      </c>
      <c r="DA156" s="44"/>
      <c r="DB156" s="44">
        <f t="shared" si="1177"/>
        <v>0</v>
      </c>
      <c r="DC156" s="44">
        <v>0</v>
      </c>
      <c r="DD156" s="44">
        <f t="shared" si="1178"/>
        <v>0</v>
      </c>
      <c r="DE156" s="44"/>
      <c r="DF156" s="44">
        <f t="shared" si="1179"/>
        <v>0</v>
      </c>
      <c r="DG156" s="44"/>
      <c r="DH156" s="44">
        <f t="shared" si="1180"/>
        <v>0</v>
      </c>
      <c r="DI156" s="44"/>
      <c r="DJ156" s="44">
        <f t="shared" si="1181"/>
        <v>0</v>
      </c>
      <c r="DK156" s="44"/>
      <c r="DL156" s="44">
        <f t="shared" si="1182"/>
        <v>0</v>
      </c>
      <c r="DM156" s="44"/>
      <c r="DN156" s="44">
        <f t="shared" si="1130"/>
        <v>0</v>
      </c>
      <c r="DO156" s="44"/>
      <c r="DP156" s="44">
        <f t="shared" si="1068"/>
        <v>0</v>
      </c>
      <c r="DQ156" s="44">
        <f t="shared" si="1078"/>
        <v>47</v>
      </c>
      <c r="DR156" s="44">
        <f t="shared" si="1078"/>
        <v>2687466.2953599999</v>
      </c>
    </row>
    <row r="157" spans="1:122" ht="45" customHeight="1" x14ac:dyDescent="0.25">
      <c r="A157" s="51"/>
      <c r="B157" s="52">
        <v>128</v>
      </c>
      <c r="C157" s="38" t="s">
        <v>288</v>
      </c>
      <c r="D157" s="39">
        <f>D155</f>
        <v>19063</v>
      </c>
      <c r="E157" s="40">
        <v>18530</v>
      </c>
      <c r="F157" s="40">
        <v>18715</v>
      </c>
      <c r="G157" s="53">
        <v>2.29</v>
      </c>
      <c r="H157" s="42">
        <v>1</v>
      </c>
      <c r="I157" s="42">
        <v>1</v>
      </c>
      <c r="J157" s="43"/>
      <c r="K157" s="39">
        <v>1.4</v>
      </c>
      <c r="L157" s="39">
        <v>1.68</v>
      </c>
      <c r="M157" s="39">
        <v>2.23</v>
      </c>
      <c r="N157" s="39">
        <v>2.57</v>
      </c>
      <c r="O157" s="44">
        <v>0</v>
      </c>
      <c r="P157" s="44">
        <f>(O157/12*5*$D157*$G157*$H157*$K157*P$8)+(O157/12*4*$E157*$G157*$I157*$K157)+(O157/12*3*$F157*$G157*$I157*$K157)</f>
        <v>0</v>
      </c>
      <c r="Q157" s="44">
        <v>1</v>
      </c>
      <c r="R157" s="44">
        <f>(Q157/12*5*$D157*$G157*$H157*$K157*R$8)+(Q157/12*4*$E157*$G157*$I157*$K157)+(Q157/12*3*$F157*$G157*$I157*$K157)</f>
        <v>60522.106574999998</v>
      </c>
      <c r="S157" s="44"/>
      <c r="T157" s="44">
        <f>(S157/12*5*$D157*$G157*$H157*$K157*T$8)+(S157/12*4*$E157*$G157*$I157*$K157)+(S157/12*3*$F157*$G157*$I157*$K157)</f>
        <v>0</v>
      </c>
      <c r="U157" s="44"/>
      <c r="V157" s="44">
        <f>(U157/12*5*$D157*$G157*$H157*$K157*V$8)+(U157/12*4*$E157*$G157*$I157*$K157)+(U157/12*3*$F157*$G157*$I157*$K157)</f>
        <v>0</v>
      </c>
      <c r="W157" s="44">
        <v>322</v>
      </c>
      <c r="X157" s="44">
        <f>(W157/12*5*$D157*$G157*$H157*$K157*X$8)+(W157/12*4*$E157*$G157*$I157*$K157)+(W157/12*3*$F157*$G157*$I157*$K157)</f>
        <v>19627513.676971663</v>
      </c>
      <c r="Y157" s="44">
        <v>0</v>
      </c>
      <c r="Z157" s="44">
        <f>(Y157/12*5*$D157*$G157*$H157*$K157*Z$8)+(Y157/12*4*$E157*$G157*$I157*$K157)+(Y157/12*3*$F157*$G157*$I157*$K157)</f>
        <v>0</v>
      </c>
      <c r="AA157" s="44"/>
      <c r="AB157" s="44">
        <f>(AA157/12*5*$D157*$G157*$H157*$K157*AB$8)+(AA157/12*4*$E157*$G157*$I157*$K157)+(AA157/12*3*$F157*$G157*$I157*$K157)</f>
        <v>0</v>
      </c>
      <c r="AC157" s="44"/>
      <c r="AD157" s="44">
        <f>(AC157/12*5*$D157*$G157*$H157*$K157*AD$8)+(AC157/12*4*$E157*$G157*$I157*$K157)+(AC157/12*3*$F157*$G157*$I157*$K157)</f>
        <v>0</v>
      </c>
      <c r="AE157" s="44">
        <v>0</v>
      </c>
      <c r="AF157" s="44">
        <f>(AE157/12*5*$D157*$G157*$H157*$K157*AF$8)+(AE157/12*4*$E157*$G157*$I157*$K157)+(AE157/12*3*$F157*$G157*$I157*$K157)</f>
        <v>0</v>
      </c>
      <c r="AG157" s="44">
        <v>0</v>
      </c>
      <c r="AH157" s="44">
        <f>(AG157/12*5*$D157*$G157*$H157*$K157*AH$8)+(AG157/12*4*$E157*$G157*$I157*$K157)+(AG157/12*3*$F157*$G157*$I157*$K157)</f>
        <v>0</v>
      </c>
      <c r="AI157" s="44">
        <v>2</v>
      </c>
      <c r="AJ157" s="44">
        <f>(AI157/12*5*$D157*$G157*$H157*$K157*AJ$8)+(AI157/12*4*$E157*$G157*$I157*$K157)+(AI157/12*3*$F157*$G157*$I157*$K157)</f>
        <v>115951.21498333331</v>
      </c>
      <c r="AK157" s="44"/>
      <c r="AL157" s="44">
        <f>(AK157/12*5*$D157*$G157*$H157*$K157*AL$8)+(AK157/12*4*$E157*$G157*$I157*$K157)+(AK157/12*3*$F157*$G157*$I157*$K157)</f>
        <v>0</v>
      </c>
      <c r="AM157" s="62">
        <v>0</v>
      </c>
      <c r="AN157" s="44">
        <f>(AM157/12*5*$D157*$G157*$H157*$K157*AN$8)+(AM157/12*4*$E157*$G157*$I157*$K157)+(AM157/12*3*$F157*$G157*$I157*$K157)</f>
        <v>0</v>
      </c>
      <c r="AO157" s="48">
        <v>0</v>
      </c>
      <c r="AP157" s="44">
        <f>(AO157/12*5*$D157*$G157*$H157*$L157*AP$8)+(AO157/12*4*$E157*$G157*$I157*$L157)+(AO157/12*3*$F157*$G157*$I157*$L157)</f>
        <v>0</v>
      </c>
      <c r="AQ157" s="44"/>
      <c r="AR157" s="44">
        <f>(AQ157/12*5*$D157*$G157*$H157*$L157*AR$8)+(AQ157/12*4*$E157*$G157*$I157*$L157)+(AQ157/12*3*$F157*$G157*$I157*$L157)</f>
        <v>0</v>
      </c>
      <c r="AS157" s="44"/>
      <c r="AT157" s="44">
        <f>(AS157/12*5*$D157*$G157*$H157*$L157*AT$8)+(AS157/12*4*$E157*$G157*$I157*$L157)+(AS157/12*3*$F157*$G157*$I157*$L157)</f>
        <v>0</v>
      </c>
      <c r="AU157" s="44">
        <v>115</v>
      </c>
      <c r="AV157" s="44">
        <f>(AU157/12*5*$D157*$G157*$H157*$L157*AV$8)+(AU157/12*4*$E157*$G157*$I157*$L157)+(AU157/12*3*$F157*$G157*$I157*$L157)</f>
        <v>8299338.1763249999</v>
      </c>
      <c r="AW157" s="44"/>
      <c r="AX157" s="44">
        <f>(AW157/12*5*$D157*$G157*$H157*$K157*AX$8)+(AW157/12*4*$E157*$G157*$I157*$K157)+(AW157/12*3*$F157*$G157*$I157*$K157)</f>
        <v>0</v>
      </c>
      <c r="AY157" s="44"/>
      <c r="AZ157" s="44">
        <f>(AY157/12*5*$D157*$G157*$H157*$K157*AZ$8)+(AY157/12*4*$E157*$G157*$I157*$K157)+(AY157/12*3*$F157*$G157*$I157*$K157)</f>
        <v>0</v>
      </c>
      <c r="BA157" s="44"/>
      <c r="BB157" s="44">
        <f>(BA157/12*5*$D157*$G157*$H157*$L157*BB$8)+(BA157/12*4*$E157*$G157*$I157*$L157)+(BA157/12*3*$F157*$G157*$I157*$L157)</f>
        <v>0</v>
      </c>
      <c r="BC157" s="44"/>
      <c r="BD157" s="44">
        <f>(BC157/12*5*$D157*$G157*$H157*$K157*BD$8)+(BC157/12*4*$E157*$G157*$I157*$K157)+(BC157/12*3*$F157*$G157*$I157*$K157)</f>
        <v>0</v>
      </c>
      <c r="BE157" s="44"/>
      <c r="BF157" s="44">
        <f>(BE157/12*5*$D157*$G157*$H157*$K157*BF$8)+(BE157/12*4*$E157*$G157*$I157*$K157)+(BE157/12*3*$F157*$G157*$I157*$K157)</f>
        <v>0</v>
      </c>
      <c r="BG157" s="44"/>
      <c r="BH157" s="44">
        <f>(BG157/12*5*$D157*$G157*$H157*$K157*BH$8)+(BG157/12*4*$E157*$G157*$I157*$K157)+(BG157/12*3*$F157*$G157*$I157*$K157)</f>
        <v>0</v>
      </c>
      <c r="BI157" s="44"/>
      <c r="BJ157" s="44">
        <f>(BI157/12*5*$D157*$G157*$H157*$L157*BJ$8)+(BI157/12*4*$E157*$G157*$I157*$L157)+(BI157/12*3*$F157*$G157*$I157*$L157)</f>
        <v>0</v>
      </c>
      <c r="BK157" s="44">
        <v>7</v>
      </c>
      <c r="BL157" s="44">
        <f>(BK157/12*5*$D157*$G157*$H157*$K157*BL$8)+(BK157/12*4*$E157*$G157*$I157*$K157)+(BK157/12*3*$F157*$G157*$I157*$K157)</f>
        <v>426685.07993416669</v>
      </c>
      <c r="BM157" s="44"/>
      <c r="BN157" s="44">
        <f>(BM157/12*5*$D157*$G157*$H157*$K157*BN$8)+(BM157/12*4*$E157*$G157*$I157*$K157)+(BM157/12*3*$F157*$G157*$I157*$K157)</f>
        <v>0</v>
      </c>
      <c r="BO157" s="54"/>
      <c r="BP157" s="44">
        <f>(BO157/12*5*$D157*$G157*$H157*$L157*BP$8)+(BO157/12*4*$E157*$G157*$I157*$L157)+(BO157/12*3*$F157*$G157*$I157*$L157)</f>
        <v>0</v>
      </c>
      <c r="BQ157" s="44"/>
      <c r="BR157" s="44">
        <f>(BQ157/12*5*$D157*$G157*$H157*$L157*BR$8)+(BQ157/12*4*$E157*$G157*$I157*$L157)+(BQ157/12*3*$F157*$G157*$I157*$L157)</f>
        <v>0</v>
      </c>
      <c r="BS157" s="44"/>
      <c r="BT157" s="44">
        <f>(BS157/12*5*$D157*$G157*$H157*$K157*BT$8)+(BS157/12*4*$E157*$G157*$I157*$K157)+(BS157/12*3*$F157*$G157*$I157*$K157)</f>
        <v>0</v>
      </c>
      <c r="BU157" s="44"/>
      <c r="BV157" s="44">
        <f>(BU157/12*5*$D157*$G157*$H157*$K157*BV$8)+(BU157/12*4*$E157*$G157*$I157*$K157)+(BU157/12*3*$F157*$G157*$I157*$K157)</f>
        <v>0</v>
      </c>
      <c r="BW157" s="44"/>
      <c r="BX157" s="44">
        <f>(BW157/12*5*$D157*$G157*$H157*$L157*BX$8)+(BW157/12*4*$E157*$G157*$I157*$L157)+(BW157/12*3*$F157*$G157*$I157*$L157)</f>
        <v>0</v>
      </c>
      <c r="BY157" s="44"/>
      <c r="BZ157" s="44">
        <f>(BY157/12*5*$D157*$G157*$H157*$L157*BZ$8)+(BY157/12*4*$E157*$G157*$I157*$L157)+(BY157/12*3*$F157*$G157*$I157*$L157)</f>
        <v>0</v>
      </c>
      <c r="CA157" s="44"/>
      <c r="CB157" s="44">
        <f>(CA157/12*5*$D157*$G157*$H157*$K157*CB$8)+(CA157/12*4*$E157*$G157*$I157*$K157)+(CA157/12*3*$F157*$G157*$I157*$K157)</f>
        <v>0</v>
      </c>
      <c r="CC157" s="44"/>
      <c r="CD157" s="44">
        <f>(CC157/12*5*$D157*$G157*$H157*$L157*CD$8)+(CC157/12*4*$E157*$G157*$I157*$L157)+(CC157/12*3*$F157*$G157*$I157*$L157)</f>
        <v>0</v>
      </c>
      <c r="CE157" s="44"/>
      <c r="CF157" s="44">
        <f>(CE157/12*5*$D157*$G157*$H157*$K157*CF$8)+(CE157/12*4*$E157*$G157*$I157*$K157)+(CE157/12*3*$F157*$G157*$I157*$K157)</f>
        <v>0</v>
      </c>
      <c r="CG157" s="44"/>
      <c r="CH157" s="44">
        <f>(CG157/12*5*$D157*$G157*$H157*$K157*CH$8)+(CG157/12*4*$E157*$G157*$I157*$K157)+(CG157/12*3*$F157*$G157*$I157*$K157)</f>
        <v>0</v>
      </c>
      <c r="CI157" s="44"/>
      <c r="CJ157" s="44">
        <f>(CI157/12*5*$D157*$G157*$H157*$K157*CJ$8)+(CI157/12*4*$E157*$G157*$I157*$K157)+(CI157/12*3*$F157*$G157*$I157*$K157)</f>
        <v>0</v>
      </c>
      <c r="CK157" s="44"/>
      <c r="CL157" s="44">
        <f>(CK157/12*5*$D157*$G157*$H157*$K157*CL$8)+(CK157/12*4*$E157*$G157*$I157*$K157)+(CK157/12*3*$F157*$G157*$I157*$K157)</f>
        <v>0</v>
      </c>
      <c r="CM157" s="44"/>
      <c r="CN157" s="44">
        <f>(CM157/12*5*$D157*$G157*$H157*$L157*CN$8)+(CM157/12*4*$E157*$G157*$I157*$L157)+(CM157/12*3*$F157*$G157*$I157*$L157)</f>
        <v>0</v>
      </c>
      <c r="CO157" s="44"/>
      <c r="CP157" s="44">
        <f>(CO157/12*5*$D157*$G157*$H157*$L157*CP$8)+(CO157/12*4*$E157*$G157*$I157*$L157)+(CO157/12*3*$F157*$G157*$I157*$L157)</f>
        <v>0</v>
      </c>
      <c r="CQ157" s="49"/>
      <c r="CR157" s="44">
        <f>(CQ157/12*5*$D157*$G157*$H157*$K157*CR$8)+(CQ157/12*4*$E157*$G157*$I157*$K157)+(CQ157/12*3*$F157*$G157*$I157*$K157)</f>
        <v>0</v>
      </c>
      <c r="CS157" s="44"/>
      <c r="CT157" s="44">
        <f>(CS157/12*5*$D157*$G157*$H157*$L157*CT$8)+(CS157/12*4*$E157*$G157*$I157*$L157)+(CS157/12*3*$F157*$G157*$I157*$L157)</f>
        <v>0</v>
      </c>
      <c r="CU157" s="44"/>
      <c r="CV157" s="44">
        <f>(CU157/12*5*$D157*$G157*$H157*$L157*CV$8)+(CU157/12*4*$E157*$G157*$I157*$L157)+(CU157/12*3*$F157*$G157*$I157*$L157)</f>
        <v>0</v>
      </c>
      <c r="CW157" s="44"/>
      <c r="CX157" s="44">
        <f>(CW157/12*5*$D157*$G157*$H157*$L157*CX$8)+(CW157/12*4*$E157*$G157*$I157*$L157)+(CW157/12*3*$F157*$G157*$I157*$L157)</f>
        <v>0</v>
      </c>
      <c r="CY157" s="44"/>
      <c r="CZ157" s="44">
        <f>(CY157/12*5*$D157*$G157*$H157*$L157*CZ$8)+(CY157/12*4*$E157*$G157*$I157*$L157)+(CY157/12*3*$F157*$G157*$I157*$L157)</f>
        <v>0</v>
      </c>
      <c r="DA157" s="44"/>
      <c r="DB157" s="44">
        <f>(DA157/12*5*$D157*$G157*$H157*$L157*DB$8)+(DA157/12*4*$E157*$G157*$I157*$L157)+(DA157/12*3*$F157*$G157*$I157*$L157)</f>
        <v>0</v>
      </c>
      <c r="DC157" s="44">
        <v>0</v>
      </c>
      <c r="DD157" s="44">
        <f>(DC157/12*5*$D157*$G157*$H157*$K157*DD$8)+(DC157/12*4*$E157*$G157*$I157*$K157)+(DC157/12*3*$F157*$G157*$I157*$K157)</f>
        <v>0</v>
      </c>
      <c r="DE157" s="44"/>
      <c r="DF157" s="44">
        <f>(DE157/12*5*$D157*$G157*$H157*$K157*DF$8)+(DE157/12*4*$E157*$G157*$I157*$K157)+(DE157/12*3*$F157*$G157*$I157*$K157)</f>
        <v>0</v>
      </c>
      <c r="DG157" s="44"/>
      <c r="DH157" s="44">
        <f>(DG157/12*5*$D157*$G157*$H157*$L157*DH$8)+(DG157/12*4*$E157*$G157*$I157*$L157)+(DG157/12*3*$F157*$G157*$I157*$L157)</f>
        <v>0</v>
      </c>
      <c r="DI157" s="44"/>
      <c r="DJ157" s="44">
        <f>(DI157/12*5*$D157*$G157*$H157*$L157*DJ$8)+(DI157/12*4*$E157*$G157*$I157*$L157)+(DI157/12*3*$F157*$G157*$I157*$L157)</f>
        <v>0</v>
      </c>
      <c r="DK157" s="44"/>
      <c r="DL157" s="44">
        <f>(DK157/12*5*$D157*$G157*$H157*$M157*DL$8)+(DK157/12*4*$E157*$G157*$I157*$M157)+(DK157/12*3*$F157*$G157*$I157*$M157)</f>
        <v>0</v>
      </c>
      <c r="DM157" s="44"/>
      <c r="DN157" s="44">
        <f t="shared" ref="DN157" si="1183">(DM157/12*5*$D157*$G157*$H157*$N157*DN$8)+(DM157/12*4*$E157*$G157*$I157*$N157)+(DM157/12*3*$F157*$G157*$I157*$N157)</f>
        <v>0</v>
      </c>
      <c r="DO157" s="44"/>
      <c r="DP157" s="44">
        <f t="shared" si="1068"/>
        <v>0</v>
      </c>
      <c r="DQ157" s="44">
        <f t="shared" si="1078"/>
        <v>447</v>
      </c>
      <c r="DR157" s="44">
        <f t="shared" si="1078"/>
        <v>28530010.254789162</v>
      </c>
    </row>
    <row r="158" spans="1:122" ht="48.75" customHeight="1" x14ac:dyDescent="0.25">
      <c r="A158" s="51"/>
      <c r="B158" s="52">
        <v>129</v>
      </c>
      <c r="C158" s="38" t="s">
        <v>289</v>
      </c>
      <c r="D158" s="39">
        <f t="shared" si="1072"/>
        <v>19063</v>
      </c>
      <c r="E158" s="40">
        <v>18530</v>
      </c>
      <c r="F158" s="40">
        <v>18715</v>
      </c>
      <c r="G158" s="53">
        <v>3.12</v>
      </c>
      <c r="H158" s="42">
        <v>1</v>
      </c>
      <c r="I158" s="42">
        <v>1</v>
      </c>
      <c r="J158" s="43"/>
      <c r="K158" s="39">
        <v>1.4</v>
      </c>
      <c r="L158" s="39">
        <v>1.68</v>
      </c>
      <c r="M158" s="39">
        <v>2.23</v>
      </c>
      <c r="N158" s="39">
        <v>2.57</v>
      </c>
      <c r="O158" s="44">
        <v>0</v>
      </c>
      <c r="P158" s="44">
        <f t="shared" ref="P158:P170" si="1184">(O158/12*5*$D158*$G158*$H158*$K158*P$8)+(O158/12*4*$E158*$G158*$I158*$K158*P$9)+(O158/12*3*$F158*$G158*$I158*$K158*P$9)</f>
        <v>0</v>
      </c>
      <c r="Q158" s="44">
        <v>0</v>
      </c>
      <c r="R158" s="44">
        <f t="shared" ref="R158:R170" si="1185">(Q158/12*5*$D158*$G158*$H158*$K158*R$8)+(Q158/12*4*$E158*$G158*$I158*$K158*R$9)+(Q158/12*3*$F158*$G158*$I158*$K158*R$9)</f>
        <v>0</v>
      </c>
      <c r="S158" s="44">
        <v>0</v>
      </c>
      <c r="T158" s="44">
        <f t="shared" ref="T158:T170" si="1186">(S158/12*5*$D158*$G158*$H158*$K158*T$8)+(S158/12*4*$E158*$G158*$I158*$K158*T$9)+(S158/12*3*$F158*$G158*$I158*$K158*T$9)</f>
        <v>0</v>
      </c>
      <c r="U158" s="44"/>
      <c r="V158" s="44">
        <f t="shared" ref="V158:V170" si="1187">(U158/12*5*$D158*$G158*$H158*$K158*V$8)+(U158/12*4*$E158*$G158*$I158*$K158*V$9)+(U158/12*3*$F158*$G158*$I158*$K158*V$9)</f>
        <v>0</v>
      </c>
      <c r="W158" s="44">
        <v>5</v>
      </c>
      <c r="X158" s="44">
        <f t="shared" ref="X158:X170" si="1188">(W158/12*5*$D158*$G158*$H158*$K158*X$8)+(W158/12*4*$E158*$G158*$I158*$K158*X$9)+(W158/12*3*$F158*$G158*$I158*$K158*X$9)</f>
        <v>438947.60910000012</v>
      </c>
      <c r="Y158" s="44">
        <v>0</v>
      </c>
      <c r="Z158" s="44">
        <f t="shared" ref="Z158:Z170" si="1189">(Y158/12*5*$D158*$G158*$H158*$K158*Z$8)+(Y158/12*4*$E158*$G158*$I158*$K158*Z$9)+(Y158/12*3*$F158*$G158*$I158*$K158*Z$9)</f>
        <v>0</v>
      </c>
      <c r="AA158" s="44">
        <v>0</v>
      </c>
      <c r="AB158" s="44">
        <f t="shared" ref="AB158:AB170" si="1190">(AA158/12*5*$D158*$G158*$H158*$K158*AB$8)+(AA158/12*4*$E158*$G158*$I158*$K158*AB$9)+(AA158/12*3*$F158*$G158*$I158*$K158*AB$9)</f>
        <v>0</v>
      </c>
      <c r="AC158" s="44">
        <v>0</v>
      </c>
      <c r="AD158" s="44">
        <f t="shared" ref="AD158:AD170" si="1191">(AC158/12*5*$D158*$G158*$H158*$K158*AD$8)+(AC158/12*4*$E158*$G158*$I158*$K158*AD$9)+(AC158/12*3*$F158*$G158*$I158*$K158*AD$9)</f>
        <v>0</v>
      </c>
      <c r="AE158" s="44">
        <v>0</v>
      </c>
      <c r="AF158" s="44">
        <f t="shared" ref="AF158:AF170" si="1192">(AE158/12*5*$D158*$G158*$H158*$K158*AF$8)+(AE158/12*4*$E158*$G158*$I158*$K158*AF$9)+(AE158/12*3*$F158*$G158*$I158*$K158*AF$9)</f>
        <v>0</v>
      </c>
      <c r="AG158" s="44">
        <v>0</v>
      </c>
      <c r="AH158" s="44">
        <f t="shared" ref="AH158:AH170" si="1193">(AG158/12*5*$D158*$G158*$H158*$K158*AH$8)+(AG158/12*4*$E158*$G158*$I158*$K158*AH$9)+(AG158/12*3*$F158*$G158*$I158*$K158*AH$9)</f>
        <v>0</v>
      </c>
      <c r="AI158" s="44"/>
      <c r="AJ158" s="44">
        <f t="shared" ref="AJ158:AJ170" si="1194">(AI158/12*5*$D158*$G158*$H158*$K158*AJ$8)+(AI158/12*4*$E158*$G158*$I158*$K158*AJ$9)+(AI158/12*3*$F158*$G158*$I158*$K158*AJ$9)</f>
        <v>0</v>
      </c>
      <c r="AK158" s="44"/>
      <c r="AL158" s="44">
        <f t="shared" ref="AL158:AL170" si="1195">(AK158/12*5*$D158*$G158*$H158*$K158*AL$8)+(AK158/12*4*$E158*$G158*$I158*$K158*AL$9)+(AK158/12*3*$F158*$G158*$I158*$K158*AL$9)</f>
        <v>0</v>
      </c>
      <c r="AM158" s="62">
        <v>0</v>
      </c>
      <c r="AN158" s="44">
        <f t="shared" ref="AN158:AN170" si="1196">(AM158/12*5*$D158*$G158*$H158*$K158*AN$8)+(AM158/12*4*$E158*$G158*$I158*$K158*AN$9)+(AM158/12*3*$F158*$G158*$I158*$K158*AN$9)</f>
        <v>0</v>
      </c>
      <c r="AO158" s="48">
        <v>0</v>
      </c>
      <c r="AP158" s="44">
        <f t="shared" ref="AP158:AP170" si="1197">(AO158/12*5*$D158*$G158*$H158*$L158*AP$8)+(AO158/12*4*$E158*$G158*$I158*$L158*AP$9)+(AO158/12*3*$F158*$G158*$I158*$L158*AP$9)</f>
        <v>0</v>
      </c>
      <c r="AQ158" s="44">
        <v>0</v>
      </c>
      <c r="AR158" s="44">
        <f t="shared" ref="AR158:AR170" si="1198">(AQ158/12*5*$D158*$G158*$H158*$L158*AR$8)+(AQ158/12*4*$E158*$G158*$I158*$L158*AR$9)+(AQ158/12*3*$F158*$G158*$I158*$L158*AR$9)</f>
        <v>0</v>
      </c>
      <c r="AS158" s="44"/>
      <c r="AT158" s="44">
        <f t="shared" ref="AT158:AT170" si="1199">(AS158/12*5*$D158*$G158*$H158*$L158*AT$8)+(AS158/12*4*$E158*$G158*$I158*$L158*AT$9)+(AS158/12*3*$F158*$G158*$I158*$L158*AT$10)</f>
        <v>0</v>
      </c>
      <c r="AU158" s="44">
        <v>3</v>
      </c>
      <c r="AV158" s="44">
        <f t="shared" ref="AV158:AV170" si="1200">(AU158/12*5*$D158*$G158*$H158*$L158*AV$8)+(AU158/12*4*$E158*$G158*$I158*$L158*AV$9)+(AU158/12*3*$F158*$G158*$I158*$L158*AV$9)</f>
        <v>312045.45371999999</v>
      </c>
      <c r="AW158" s="44"/>
      <c r="AX158" s="44">
        <f t="shared" ref="AX158:AX170" si="1201">(AW158/12*5*$D158*$G158*$H158*$K158*AX$8)+(AW158/12*4*$E158*$G158*$I158*$K158*AX$9)+(AW158/12*3*$F158*$G158*$I158*$K158*AX$9)</f>
        <v>0</v>
      </c>
      <c r="AY158" s="44"/>
      <c r="AZ158" s="44">
        <f t="shared" ref="AZ158:AZ170" si="1202">(AY158/12*5*$D158*$G158*$H158*$K158*AZ$8)+(AY158/12*4*$E158*$G158*$I158*$K158*AZ$9)+(AY158/12*3*$F158*$G158*$I158*$K158*AZ$9)</f>
        <v>0</v>
      </c>
      <c r="BA158" s="44"/>
      <c r="BB158" s="44">
        <f t="shared" ref="BB158:BB170" si="1203">(BA158/12*5*$D158*$G158*$H158*$L158*BB$8)+(BA158/12*4*$E158*$G158*$I158*$L158*BB$9)+(BA158/12*3*$F158*$G158*$I158*$L158*BB$9)</f>
        <v>0</v>
      </c>
      <c r="BC158" s="44">
        <v>0</v>
      </c>
      <c r="BD158" s="44">
        <f t="shared" ref="BD158:BD170" si="1204">(BC158/12*5*$D158*$G158*$H158*$K158*BD$8)+(BC158/12*4*$E158*$G158*$I158*$K158*BD$9)+(BC158/12*3*$F158*$G158*$I158*$K158*BD$9)</f>
        <v>0</v>
      </c>
      <c r="BE158" s="44">
        <v>0</v>
      </c>
      <c r="BF158" s="44">
        <f t="shared" ref="BF158:BF170" si="1205">(BE158/12*5*$D158*$G158*$H158*$K158*BF$8)+(BE158/12*4*$E158*$G158*$I158*$K158*BF$9)+(BE158/12*3*$F158*$G158*$I158*$K158*BF$9)</f>
        <v>0</v>
      </c>
      <c r="BG158" s="44">
        <v>0</v>
      </c>
      <c r="BH158" s="44">
        <f t="shared" ref="BH158:BH170" si="1206">(BG158/12*5*$D158*$G158*$H158*$K158*BH$8)+(BG158/12*4*$E158*$G158*$I158*$K158*BH$9)+(BG158/12*3*$F158*$G158*$I158*$K158*BH$9)</f>
        <v>0</v>
      </c>
      <c r="BI158" s="44">
        <v>0</v>
      </c>
      <c r="BJ158" s="44">
        <f t="shared" ref="BJ158:BJ170" si="1207">(BI158/12*5*$D158*$G158*$H158*$L158*BJ$8)+(BI158/12*4*$E158*$G158*$I158*$L158*BJ$9)+(BI158/12*3*$F158*$G158*$I158*$L158*BJ$9)</f>
        <v>0</v>
      </c>
      <c r="BK158" s="44">
        <v>0</v>
      </c>
      <c r="BL158" s="44">
        <f t="shared" ref="BL158:BL170" si="1208">(BK158/12*5*$D158*$G158*$H158*$K158*BL$8)+(BK158/12*4*$E158*$G158*$I158*$K158*BL$9)+(BK158/12*3*$F158*$G158*$I158*$K158*BL$9)</f>
        <v>0</v>
      </c>
      <c r="BM158" s="44"/>
      <c r="BN158" s="44">
        <f t="shared" ref="BN158:BN159" si="1209">(BM158/12*5*$D158*$G158*$H158*$K158*BN$8)+(BM158/12*4*$E158*$G158*$I158*$K158*BN$9)+(BM158/12*3*$F158*$G158*$I158*$K158*BN$9)</f>
        <v>0</v>
      </c>
      <c r="BO158" s="54">
        <v>0</v>
      </c>
      <c r="BP158" s="44">
        <f t="shared" ref="BP158:BP170" si="1210">(BO158/12*5*$D158*$G158*$H158*$L158*BP$8)+(BO158/12*4*$E158*$G158*$I158*$L158*BP$9)+(BO158/12*3*$F158*$G158*$I158*$L158*BP$9)</f>
        <v>0</v>
      </c>
      <c r="BQ158" s="44">
        <v>0</v>
      </c>
      <c r="BR158" s="44">
        <f t="shared" ref="BR158:BR170" si="1211">(BQ158/12*5*$D158*$G158*$H158*$L158*BR$8)+(BQ158/12*4*$E158*$G158*$I158*$L158*BR$9)+(BQ158/12*3*$F158*$G158*$I158*$L158*BR$9)</f>
        <v>0</v>
      </c>
      <c r="BS158" s="44">
        <v>0</v>
      </c>
      <c r="BT158" s="44">
        <f t="shared" ref="BT158:BT170" si="1212">(BS158/12*5*$D158*$G158*$H158*$K158*BT$8)+(BS158/12*4*$E158*$G158*$I158*$K158*BT$9)+(BS158/12*3*$F158*$G158*$I158*$K158*BT$9)</f>
        <v>0</v>
      </c>
      <c r="BU158" s="44">
        <v>0</v>
      </c>
      <c r="BV158" s="44">
        <f t="shared" ref="BV158:BV170" si="1213">(BU158/12*5*$D158*$G158*$H158*$K158*BV$8)+(BU158/12*4*$E158*$G158*$I158*$K158*BV$9)+(BU158/12*3*$F158*$G158*$I158*$K158*BV$9)</f>
        <v>0</v>
      </c>
      <c r="BW158" s="44">
        <v>0</v>
      </c>
      <c r="BX158" s="44">
        <f t="shared" ref="BX158:BX170" si="1214">(BW158/12*5*$D158*$G158*$H158*$L158*BX$8)+(BW158/12*4*$E158*$G158*$I158*$L158*BX$9)+(BW158/12*3*$F158*$G158*$I158*$L158*BX$9)</f>
        <v>0</v>
      </c>
      <c r="BY158" s="44"/>
      <c r="BZ158" s="44">
        <f t="shared" ref="BZ158:BZ170" si="1215">(BY158/12*5*$D158*$G158*$H158*$L158*BZ$8)+(BY158/12*4*$E158*$G158*$I158*$L158*BZ$9)+(BY158/12*3*$F158*$G158*$I158*$L158*BZ$9)</f>
        <v>0</v>
      </c>
      <c r="CA158" s="44">
        <v>0</v>
      </c>
      <c r="CB158" s="44">
        <f t="shared" ref="CB158:CB170" si="1216">(CA158/12*5*$D158*$G158*$H158*$K158*CB$8)+(CA158/12*4*$E158*$G158*$I158*$K158*CB$9)+(CA158/12*3*$F158*$G158*$I158*$K158*CB$9)</f>
        <v>0</v>
      </c>
      <c r="CC158" s="44">
        <v>0</v>
      </c>
      <c r="CD158" s="44">
        <f t="shared" ref="CD158:CD170" si="1217">(CC158/12*5*$D158*$G158*$H158*$L158*CD$8)+(CC158/12*4*$E158*$G158*$I158*$L158*CD$9)+(CC158/12*3*$F158*$G158*$I158*$L158*CD$9)</f>
        <v>0</v>
      </c>
      <c r="CE158" s="44"/>
      <c r="CF158" s="44">
        <f t="shared" ref="CF158:CF170" si="1218">(CE158/12*5*$D158*$G158*$H158*$K158*CF$8)+(CE158/12*4*$E158*$G158*$I158*$K158*CF$9)+(CE158/12*3*$F158*$G158*$I158*$K158*CF$9)</f>
        <v>0</v>
      </c>
      <c r="CG158" s="44"/>
      <c r="CH158" s="44">
        <f t="shared" ref="CH158:CH170" si="1219">(CG158/12*5*$D158*$G158*$H158*$K158*CH$8)+(CG158/12*4*$E158*$G158*$I158*$K158*CH$9)+(CG158/12*3*$F158*$G158*$I158*$K158*CH$9)</f>
        <v>0</v>
      </c>
      <c r="CI158" s="44"/>
      <c r="CJ158" s="44">
        <f t="shared" ref="CJ158:CJ170" si="1220">(CI158/12*5*$D158*$G158*$H158*$K158*CJ$8)+(CI158/12*4*$E158*$G158*$I158*$K158*CJ$9)+(CI158/12*3*$F158*$G158*$I158*$K158*CJ$9)</f>
        <v>0</v>
      </c>
      <c r="CK158" s="44"/>
      <c r="CL158" s="44">
        <f t="shared" ref="CL158:CL170" si="1221">(CK158/12*5*$D158*$G158*$H158*$K158*CL$8)+(CK158/12*4*$E158*$G158*$I158*$K158*CL$9)+(CK158/12*3*$F158*$G158*$I158*$K158*CL$9)</f>
        <v>0</v>
      </c>
      <c r="CM158" s="44"/>
      <c r="CN158" s="44">
        <f t="shared" ref="CN158:CN170" si="1222">(CM158/12*5*$D158*$G158*$H158*$L158*CN$8)+(CM158/12*4*$E158*$G158*$I158*$L158*CN$9)+(CM158/12*3*$F158*$G158*$I158*$L158*CN$9)</f>
        <v>0</v>
      </c>
      <c r="CO158" s="44"/>
      <c r="CP158" s="44">
        <f t="shared" ref="CP158:CP170" si="1223">(CO158/12*5*$D158*$G158*$H158*$L158*CP$8)+(CO158/12*4*$E158*$G158*$I158*$L158*CP$9)+(CO158/12*3*$F158*$G158*$I158*$L158*CP$9)</f>
        <v>0</v>
      </c>
      <c r="CQ158" s="49"/>
      <c r="CR158" s="44">
        <f t="shared" ref="CR158:CR170" si="1224">(CQ158/12*5*$D158*$G158*$H158*$K158*CR$8)+(CQ158/12*4*$E158*$G158*$I158*$K158*CR$9)+(CQ158/12*3*$F158*$G158*$I158*$K158*CR$9)</f>
        <v>0</v>
      </c>
      <c r="CS158" s="44"/>
      <c r="CT158" s="44">
        <f t="shared" ref="CT158:CT170" si="1225">(CS158/12*5*$D158*$G158*$H158*$L158*CT$8)+(CS158/12*4*$E158*$G158*$I158*$L158*CT$9)+(CS158/12*3*$F158*$G158*$I158*$L158*CT$9)</f>
        <v>0</v>
      </c>
      <c r="CU158" s="44"/>
      <c r="CV158" s="44">
        <f t="shared" ref="CV158:CV170" si="1226">(CU158/12*5*$D158*$G158*$H158*$L158*CV$8)+(CU158/12*4*$E158*$G158*$I158*$L158*CV$9)+(CU158/12*3*$F158*$G158*$I158*$L158*CV$9)</f>
        <v>0</v>
      </c>
      <c r="CW158" s="44"/>
      <c r="CX158" s="44">
        <f t="shared" ref="CX158:CX170" si="1227">(CW158/12*5*$D158*$G158*$H158*$L158*CX$8)+(CW158/12*4*$E158*$G158*$I158*$L158*CX$9)+(CW158/12*3*$F158*$G158*$I158*$L158*CX$9)</f>
        <v>0</v>
      </c>
      <c r="CY158" s="44"/>
      <c r="CZ158" s="44">
        <f t="shared" ref="CZ158:CZ170" si="1228">(CY158/12*5*$D158*$G158*$H158*$L158*CZ$8)+(CY158/12*4*$E158*$G158*$I158*$L158*CZ$9)+(CY158/12*3*$F158*$G158*$I158*$L158*CZ$9)</f>
        <v>0</v>
      </c>
      <c r="DA158" s="44"/>
      <c r="DB158" s="44">
        <f t="shared" ref="DB158:DB170" si="1229">(DA158/12*5*$D158*$G158*$H158*$L158*DB$8)+(DA158/12*4*$E158*$G158*$I158*$L158*DB$9)+(DA158/12*3*$F158*$G158*$I158*$L158*DB$9)</f>
        <v>0</v>
      </c>
      <c r="DC158" s="44">
        <v>0</v>
      </c>
      <c r="DD158" s="44">
        <f t="shared" ref="DD158:DD170" si="1230">(DC158/12*5*$D158*$G158*$H158*$K158*DD$8)+(DC158/12*4*$E158*$G158*$I158*$K158*DD$9)+(DC158/12*3*$F158*$G158*$I158*$K158*DD$9)</f>
        <v>0</v>
      </c>
      <c r="DE158" s="44"/>
      <c r="DF158" s="44">
        <f t="shared" ref="DF158:DF170" si="1231">(DE158/12*5*$D158*$G158*$H158*$K158*DF$8)+(DE158/12*4*$E158*$G158*$I158*$K158*DF$9)+(DE158/12*3*$F158*$G158*$I158*$K158*DF$9)</f>
        <v>0</v>
      </c>
      <c r="DG158" s="44"/>
      <c r="DH158" s="44">
        <f t="shared" ref="DH158:DH170" si="1232">(DG158/12*5*$D158*$G158*$H158*$L158*DH$8)+(DG158/12*4*$E158*$G158*$I158*$L158*DH$9)+(DG158/12*3*$F158*$G158*$I158*$L158*DH$9)</f>
        <v>0</v>
      </c>
      <c r="DI158" s="44"/>
      <c r="DJ158" s="44">
        <f t="shared" ref="DJ158:DJ170" si="1233">(DI158/12*5*$D158*$G158*$H158*$L158*DJ$8)+(DI158/12*4*$E158*$G158*$I158*$L158*DJ$9)+(DI158/12*3*$F158*$G158*$I158*$L158*DJ$9)</f>
        <v>0</v>
      </c>
      <c r="DK158" s="44"/>
      <c r="DL158" s="44">
        <f t="shared" ref="DL158:DL170" si="1234">(DK158/12*5*$D158*$G158*$H158*$M158*DL$8)+(DK158/12*4*$E158*$G158*$I158*$M158*DL$9)+(DK158/12*3*$F158*$G158*$I158*$M158*DL$9)</f>
        <v>0</v>
      </c>
      <c r="DM158" s="44"/>
      <c r="DN158" s="44">
        <f t="shared" si="1130"/>
        <v>0</v>
      </c>
      <c r="DO158" s="44"/>
      <c r="DP158" s="44">
        <f t="shared" si="1068"/>
        <v>0</v>
      </c>
      <c r="DQ158" s="44">
        <f t="shared" si="1078"/>
        <v>8</v>
      </c>
      <c r="DR158" s="44">
        <f t="shared" si="1078"/>
        <v>750993.06282000011</v>
      </c>
    </row>
    <row r="159" spans="1:122" ht="45" customHeight="1" x14ac:dyDescent="0.25">
      <c r="A159" s="51"/>
      <c r="B159" s="52">
        <v>130</v>
      </c>
      <c r="C159" s="38" t="s">
        <v>290</v>
      </c>
      <c r="D159" s="39">
        <f t="shared" si="1072"/>
        <v>19063</v>
      </c>
      <c r="E159" s="40">
        <v>18530</v>
      </c>
      <c r="F159" s="40">
        <v>18715</v>
      </c>
      <c r="G159" s="53">
        <v>1.96</v>
      </c>
      <c r="H159" s="42">
        <v>1</v>
      </c>
      <c r="I159" s="42">
        <v>1</v>
      </c>
      <c r="J159" s="43"/>
      <c r="K159" s="39">
        <v>1.4</v>
      </c>
      <c r="L159" s="39">
        <v>1.68</v>
      </c>
      <c r="M159" s="39">
        <v>2.23</v>
      </c>
      <c r="N159" s="39">
        <v>2.57</v>
      </c>
      <c r="O159" s="44"/>
      <c r="P159" s="44">
        <f t="shared" si="1184"/>
        <v>0</v>
      </c>
      <c r="Q159" s="44">
        <v>3</v>
      </c>
      <c r="R159" s="44">
        <f t="shared" si="1185"/>
        <v>164337.91990000001</v>
      </c>
      <c r="S159" s="50"/>
      <c r="T159" s="44">
        <f t="shared" si="1186"/>
        <v>0</v>
      </c>
      <c r="U159" s="44"/>
      <c r="V159" s="44">
        <f t="shared" si="1187"/>
        <v>0</v>
      </c>
      <c r="W159" s="44">
        <v>1</v>
      </c>
      <c r="X159" s="44">
        <f t="shared" si="1188"/>
        <v>55149.827809999995</v>
      </c>
      <c r="Y159" s="44"/>
      <c r="Z159" s="44">
        <f t="shared" si="1189"/>
        <v>0</v>
      </c>
      <c r="AA159" s="50"/>
      <c r="AB159" s="44">
        <f t="shared" si="1190"/>
        <v>0</v>
      </c>
      <c r="AC159" s="50"/>
      <c r="AD159" s="44">
        <f t="shared" si="1191"/>
        <v>0</v>
      </c>
      <c r="AE159" s="44">
        <v>0</v>
      </c>
      <c r="AF159" s="44">
        <f t="shared" si="1192"/>
        <v>0</v>
      </c>
      <c r="AG159" s="44">
        <v>0</v>
      </c>
      <c r="AH159" s="44">
        <f t="shared" si="1193"/>
        <v>0</v>
      </c>
      <c r="AI159" s="50"/>
      <c r="AJ159" s="44">
        <f t="shared" si="1194"/>
        <v>0</v>
      </c>
      <c r="AK159" s="50"/>
      <c r="AL159" s="44">
        <f t="shared" si="1195"/>
        <v>0</v>
      </c>
      <c r="AM159" s="62">
        <v>0</v>
      </c>
      <c r="AN159" s="44">
        <f t="shared" si="1196"/>
        <v>0</v>
      </c>
      <c r="AO159" s="48">
        <v>0</v>
      </c>
      <c r="AP159" s="44">
        <f t="shared" si="1197"/>
        <v>0</v>
      </c>
      <c r="AQ159" s="50"/>
      <c r="AR159" s="44">
        <f t="shared" si="1198"/>
        <v>0</v>
      </c>
      <c r="AS159" s="44">
        <v>5</v>
      </c>
      <c r="AT159" s="44">
        <f t="shared" si="1199"/>
        <v>316592.37511999998</v>
      </c>
      <c r="AU159" s="44">
        <v>1</v>
      </c>
      <c r="AV159" s="44">
        <f t="shared" si="1200"/>
        <v>65342.851419999992</v>
      </c>
      <c r="AW159" s="44"/>
      <c r="AX159" s="44">
        <f t="shared" si="1201"/>
        <v>0</v>
      </c>
      <c r="AY159" s="44"/>
      <c r="AZ159" s="44">
        <f t="shared" si="1202"/>
        <v>0</v>
      </c>
      <c r="BA159" s="50"/>
      <c r="BB159" s="44">
        <f t="shared" si="1203"/>
        <v>0</v>
      </c>
      <c r="BC159" s="50"/>
      <c r="BD159" s="44">
        <f t="shared" si="1204"/>
        <v>0</v>
      </c>
      <c r="BE159" s="50"/>
      <c r="BF159" s="44">
        <f t="shared" si="1205"/>
        <v>0</v>
      </c>
      <c r="BG159" s="50"/>
      <c r="BH159" s="44">
        <f t="shared" si="1206"/>
        <v>0</v>
      </c>
      <c r="BI159" s="50"/>
      <c r="BJ159" s="44">
        <f t="shared" si="1207"/>
        <v>0</v>
      </c>
      <c r="BK159" s="44">
        <v>2</v>
      </c>
      <c r="BL159" s="44">
        <f t="shared" si="1208"/>
        <v>110299.65561999999</v>
      </c>
      <c r="BM159" s="44"/>
      <c r="BN159" s="44">
        <f t="shared" si="1209"/>
        <v>0</v>
      </c>
      <c r="BO159" s="64"/>
      <c r="BP159" s="44">
        <f t="shared" si="1210"/>
        <v>0</v>
      </c>
      <c r="BQ159" s="50"/>
      <c r="BR159" s="44">
        <f t="shared" si="1211"/>
        <v>0</v>
      </c>
      <c r="BS159" s="50"/>
      <c r="BT159" s="44">
        <f t="shared" si="1212"/>
        <v>0</v>
      </c>
      <c r="BU159" s="50"/>
      <c r="BV159" s="44">
        <f t="shared" si="1213"/>
        <v>0</v>
      </c>
      <c r="BW159" s="50"/>
      <c r="BX159" s="44">
        <f t="shared" si="1214"/>
        <v>0</v>
      </c>
      <c r="BY159" s="44"/>
      <c r="BZ159" s="44">
        <f t="shared" si="1215"/>
        <v>0</v>
      </c>
      <c r="CA159" s="50"/>
      <c r="CB159" s="44">
        <f t="shared" si="1216"/>
        <v>0</v>
      </c>
      <c r="CC159" s="50"/>
      <c r="CD159" s="44">
        <f t="shared" si="1217"/>
        <v>0</v>
      </c>
      <c r="CE159" s="50"/>
      <c r="CF159" s="44">
        <f t="shared" si="1218"/>
        <v>0</v>
      </c>
      <c r="CG159" s="50"/>
      <c r="CH159" s="44">
        <f t="shared" si="1219"/>
        <v>0</v>
      </c>
      <c r="CI159" s="50"/>
      <c r="CJ159" s="44">
        <f t="shared" si="1220"/>
        <v>0</v>
      </c>
      <c r="CK159" s="50"/>
      <c r="CL159" s="44">
        <f t="shared" si="1221"/>
        <v>0</v>
      </c>
      <c r="CM159" s="50">
        <v>4</v>
      </c>
      <c r="CN159" s="44">
        <f t="shared" si="1222"/>
        <v>251076.92747199995</v>
      </c>
      <c r="CO159" s="50"/>
      <c r="CP159" s="44">
        <f t="shared" si="1223"/>
        <v>0</v>
      </c>
      <c r="CQ159" s="65"/>
      <c r="CR159" s="44">
        <f t="shared" si="1224"/>
        <v>0</v>
      </c>
      <c r="CS159" s="50"/>
      <c r="CT159" s="44">
        <f t="shared" si="1225"/>
        <v>0</v>
      </c>
      <c r="CU159" s="50"/>
      <c r="CV159" s="44">
        <f t="shared" si="1226"/>
        <v>0</v>
      </c>
      <c r="CW159" s="50">
        <v>1</v>
      </c>
      <c r="CX159" s="44">
        <f t="shared" si="1227"/>
        <v>70659.195011999996</v>
      </c>
      <c r="CY159" s="50"/>
      <c r="CZ159" s="44">
        <f t="shared" si="1228"/>
        <v>0</v>
      </c>
      <c r="DA159" s="44"/>
      <c r="DB159" s="44">
        <f t="shared" si="1229"/>
        <v>0</v>
      </c>
      <c r="DC159" s="50">
        <v>9</v>
      </c>
      <c r="DD159" s="44">
        <f t="shared" si="1230"/>
        <v>524595.31319999986</v>
      </c>
      <c r="DE159" s="50"/>
      <c r="DF159" s="44">
        <f t="shared" si="1231"/>
        <v>0</v>
      </c>
      <c r="DG159" s="50"/>
      <c r="DH159" s="44">
        <f t="shared" si="1232"/>
        <v>0</v>
      </c>
      <c r="DI159" s="50"/>
      <c r="DJ159" s="44">
        <f t="shared" si="1233"/>
        <v>0</v>
      </c>
      <c r="DK159" s="50"/>
      <c r="DL159" s="44">
        <f t="shared" si="1234"/>
        <v>0</v>
      </c>
      <c r="DM159" s="50"/>
      <c r="DN159" s="44">
        <f t="shared" si="1130"/>
        <v>0</v>
      </c>
      <c r="DO159" s="44"/>
      <c r="DP159" s="44">
        <f t="shared" si="1068"/>
        <v>0</v>
      </c>
      <c r="DQ159" s="44">
        <f t="shared" si="1078"/>
        <v>26</v>
      </c>
      <c r="DR159" s="44">
        <f t="shared" si="1078"/>
        <v>1558054.0655539997</v>
      </c>
    </row>
    <row r="160" spans="1:122" ht="45" customHeight="1" x14ac:dyDescent="0.25">
      <c r="A160" s="51"/>
      <c r="B160" s="52">
        <v>131</v>
      </c>
      <c r="C160" s="38" t="s">
        <v>291</v>
      </c>
      <c r="D160" s="39">
        <f t="shared" si="1072"/>
        <v>19063</v>
      </c>
      <c r="E160" s="40">
        <v>18530</v>
      </c>
      <c r="F160" s="40">
        <v>18715</v>
      </c>
      <c r="G160" s="53">
        <v>2.17</v>
      </c>
      <c r="H160" s="42">
        <v>1</v>
      </c>
      <c r="I160" s="42">
        <v>1</v>
      </c>
      <c r="J160" s="43"/>
      <c r="K160" s="39">
        <v>1.4</v>
      </c>
      <c r="L160" s="39">
        <v>1.68</v>
      </c>
      <c r="M160" s="39">
        <v>2.23</v>
      </c>
      <c r="N160" s="39">
        <v>2.57</v>
      </c>
      <c r="O160" s="44">
        <v>3</v>
      </c>
      <c r="P160" s="44">
        <f t="shared" si="1184"/>
        <v>181945.554175</v>
      </c>
      <c r="Q160" s="44">
        <v>0</v>
      </c>
      <c r="R160" s="44">
        <f t="shared" si="1185"/>
        <v>0</v>
      </c>
      <c r="S160" s="50"/>
      <c r="T160" s="44">
        <f t="shared" si="1186"/>
        <v>0</v>
      </c>
      <c r="U160" s="44"/>
      <c r="V160" s="44">
        <f t="shared" si="1187"/>
        <v>0</v>
      </c>
      <c r="W160" s="44">
        <v>1</v>
      </c>
      <c r="X160" s="44">
        <f t="shared" si="1188"/>
        <v>61058.737932499993</v>
      </c>
      <c r="Y160" s="44">
        <v>15</v>
      </c>
      <c r="Z160" s="44">
        <f t="shared" si="1189"/>
        <v>909727.77087500005</v>
      </c>
      <c r="AA160" s="50"/>
      <c r="AB160" s="44">
        <f t="shared" si="1190"/>
        <v>0</v>
      </c>
      <c r="AC160" s="50"/>
      <c r="AD160" s="44">
        <f t="shared" si="1191"/>
        <v>0</v>
      </c>
      <c r="AE160" s="44">
        <v>0</v>
      </c>
      <c r="AF160" s="44">
        <f t="shared" si="1192"/>
        <v>0</v>
      </c>
      <c r="AG160" s="44">
        <v>0</v>
      </c>
      <c r="AH160" s="44">
        <f t="shared" si="1193"/>
        <v>0</v>
      </c>
      <c r="AI160" s="50"/>
      <c r="AJ160" s="44">
        <f t="shared" si="1194"/>
        <v>0</v>
      </c>
      <c r="AK160" s="50"/>
      <c r="AL160" s="44">
        <f t="shared" si="1195"/>
        <v>0</v>
      </c>
      <c r="AM160" s="62">
        <v>0</v>
      </c>
      <c r="AN160" s="44">
        <f t="shared" si="1196"/>
        <v>0</v>
      </c>
      <c r="AO160" s="48">
        <v>1</v>
      </c>
      <c r="AP160" s="44">
        <f t="shared" si="1197"/>
        <v>70102.597347999996</v>
      </c>
      <c r="AQ160" s="50"/>
      <c r="AR160" s="44">
        <f t="shared" si="1198"/>
        <v>0</v>
      </c>
      <c r="AS160" s="44">
        <v>2</v>
      </c>
      <c r="AT160" s="44">
        <f t="shared" si="1199"/>
        <v>140205.19469599999</v>
      </c>
      <c r="AU160" s="44">
        <v>3</v>
      </c>
      <c r="AV160" s="44">
        <f t="shared" si="1200"/>
        <v>217031.61364499998</v>
      </c>
      <c r="AW160" s="44"/>
      <c r="AX160" s="44">
        <f t="shared" si="1201"/>
        <v>0</v>
      </c>
      <c r="AY160" s="44"/>
      <c r="AZ160" s="44">
        <f t="shared" si="1202"/>
        <v>0</v>
      </c>
      <c r="BA160" s="50"/>
      <c r="BB160" s="44">
        <f t="shared" si="1203"/>
        <v>0</v>
      </c>
      <c r="BC160" s="50"/>
      <c r="BD160" s="44">
        <f t="shared" si="1204"/>
        <v>0</v>
      </c>
      <c r="BE160" s="50"/>
      <c r="BF160" s="44">
        <f t="shared" si="1205"/>
        <v>0</v>
      </c>
      <c r="BG160" s="50"/>
      <c r="BH160" s="44">
        <f t="shared" si="1206"/>
        <v>0</v>
      </c>
      <c r="BI160" s="50"/>
      <c r="BJ160" s="44">
        <f t="shared" si="1207"/>
        <v>0</v>
      </c>
      <c r="BK160" s="44">
        <v>6</v>
      </c>
      <c r="BL160" s="44">
        <f t="shared" si="1208"/>
        <v>366352.42759499996</v>
      </c>
      <c r="BM160" s="44">
        <v>18</v>
      </c>
      <c r="BN160" s="44">
        <f t="shared" ref="BN160:BN170" si="1235">(BM160/12*5*$D160*$G160*$H160*$K160*BN$8)+(BM160/12*4*$E160*$G160*$I160*$K160*BN$9)+(BM160/12*3*$F160*$G160*$I160*$K160*BN$10)</f>
        <v>1051538.96022</v>
      </c>
      <c r="BO160" s="64"/>
      <c r="BP160" s="44">
        <f t="shared" si="1210"/>
        <v>0</v>
      </c>
      <c r="BQ160" s="50"/>
      <c r="BR160" s="44">
        <f t="shared" si="1211"/>
        <v>0</v>
      </c>
      <c r="BS160" s="50"/>
      <c r="BT160" s="44">
        <f t="shared" si="1212"/>
        <v>0</v>
      </c>
      <c r="BU160" s="50"/>
      <c r="BV160" s="44">
        <f t="shared" si="1213"/>
        <v>0</v>
      </c>
      <c r="BW160" s="50"/>
      <c r="BX160" s="44">
        <f t="shared" si="1214"/>
        <v>0</v>
      </c>
      <c r="BY160" s="44"/>
      <c r="BZ160" s="44">
        <f t="shared" si="1215"/>
        <v>0</v>
      </c>
      <c r="CA160" s="50"/>
      <c r="CB160" s="44">
        <f t="shared" si="1216"/>
        <v>0</v>
      </c>
      <c r="CC160" s="50"/>
      <c r="CD160" s="44">
        <f t="shared" si="1217"/>
        <v>0</v>
      </c>
      <c r="CE160" s="50"/>
      <c r="CF160" s="44">
        <f t="shared" si="1218"/>
        <v>0</v>
      </c>
      <c r="CG160" s="50"/>
      <c r="CH160" s="44">
        <f t="shared" si="1219"/>
        <v>0</v>
      </c>
      <c r="CI160" s="50"/>
      <c r="CJ160" s="44">
        <f t="shared" si="1220"/>
        <v>0</v>
      </c>
      <c r="CK160" s="50"/>
      <c r="CL160" s="44">
        <f t="shared" si="1221"/>
        <v>0</v>
      </c>
      <c r="CM160" s="50">
        <v>1</v>
      </c>
      <c r="CN160" s="44">
        <f t="shared" si="1222"/>
        <v>69494.506710999995</v>
      </c>
      <c r="CO160" s="50"/>
      <c r="CP160" s="44">
        <f t="shared" si="1223"/>
        <v>0</v>
      </c>
      <c r="CQ160" s="65"/>
      <c r="CR160" s="44">
        <f t="shared" si="1224"/>
        <v>0</v>
      </c>
      <c r="CS160" s="50"/>
      <c r="CT160" s="44">
        <f t="shared" si="1225"/>
        <v>0</v>
      </c>
      <c r="CU160" s="50"/>
      <c r="CV160" s="44">
        <f t="shared" si="1226"/>
        <v>0</v>
      </c>
      <c r="CW160" s="50"/>
      <c r="CX160" s="44">
        <f t="shared" si="1227"/>
        <v>0</v>
      </c>
      <c r="CY160" s="50"/>
      <c r="CZ160" s="44">
        <f t="shared" si="1228"/>
        <v>0</v>
      </c>
      <c r="DA160" s="44">
        <v>3</v>
      </c>
      <c r="DB160" s="44">
        <f t="shared" si="1229"/>
        <v>234689.46914699997</v>
      </c>
      <c r="DC160" s="50"/>
      <c r="DD160" s="44">
        <f t="shared" si="1230"/>
        <v>0</v>
      </c>
      <c r="DE160" s="50"/>
      <c r="DF160" s="44">
        <f t="shared" si="1231"/>
        <v>0</v>
      </c>
      <c r="DG160" s="50"/>
      <c r="DH160" s="44">
        <f t="shared" si="1232"/>
        <v>0</v>
      </c>
      <c r="DI160" s="50"/>
      <c r="DJ160" s="44">
        <f t="shared" si="1233"/>
        <v>0</v>
      </c>
      <c r="DK160" s="50"/>
      <c r="DL160" s="44">
        <f t="shared" si="1234"/>
        <v>0</v>
      </c>
      <c r="DM160" s="50"/>
      <c r="DN160" s="44">
        <f t="shared" si="1130"/>
        <v>0</v>
      </c>
      <c r="DO160" s="44"/>
      <c r="DP160" s="44">
        <f t="shared" si="1068"/>
        <v>0</v>
      </c>
      <c r="DQ160" s="44">
        <f t="shared" si="1078"/>
        <v>53</v>
      </c>
      <c r="DR160" s="44">
        <f t="shared" si="1078"/>
        <v>3302146.8323445003</v>
      </c>
    </row>
    <row r="161" spans="1:122" ht="45" customHeight="1" x14ac:dyDescent="0.25">
      <c r="A161" s="51"/>
      <c r="B161" s="52">
        <v>132</v>
      </c>
      <c r="C161" s="38" t="s">
        <v>292</v>
      </c>
      <c r="D161" s="39">
        <f>D159</f>
        <v>19063</v>
      </c>
      <c r="E161" s="40">
        <v>18530</v>
      </c>
      <c r="F161" s="40">
        <v>18715</v>
      </c>
      <c r="G161" s="53">
        <v>2.02</v>
      </c>
      <c r="H161" s="42">
        <v>1</v>
      </c>
      <c r="I161" s="42">
        <v>1</v>
      </c>
      <c r="J161" s="43"/>
      <c r="K161" s="39">
        <v>1.4</v>
      </c>
      <c r="L161" s="39">
        <v>1.68</v>
      </c>
      <c r="M161" s="39">
        <v>2.23</v>
      </c>
      <c r="N161" s="39">
        <v>2.57</v>
      </c>
      <c r="O161" s="44"/>
      <c r="P161" s="44">
        <f t="shared" si="1184"/>
        <v>0</v>
      </c>
      <c r="Q161" s="44"/>
      <c r="R161" s="44">
        <f t="shared" si="1185"/>
        <v>0</v>
      </c>
      <c r="S161" s="44"/>
      <c r="T161" s="44">
        <f t="shared" si="1186"/>
        <v>0</v>
      </c>
      <c r="U161" s="44"/>
      <c r="V161" s="44">
        <f t="shared" si="1187"/>
        <v>0</v>
      </c>
      <c r="W161" s="44">
        <v>0</v>
      </c>
      <c r="X161" s="44">
        <f t="shared" si="1188"/>
        <v>0</v>
      </c>
      <c r="Y161" s="44"/>
      <c r="Z161" s="44">
        <f t="shared" si="1189"/>
        <v>0</v>
      </c>
      <c r="AA161" s="44"/>
      <c r="AB161" s="44">
        <f t="shared" si="1190"/>
        <v>0</v>
      </c>
      <c r="AC161" s="44"/>
      <c r="AD161" s="44">
        <f t="shared" si="1191"/>
        <v>0</v>
      </c>
      <c r="AE161" s="44">
        <v>0</v>
      </c>
      <c r="AF161" s="44">
        <f t="shared" si="1192"/>
        <v>0</v>
      </c>
      <c r="AG161" s="44">
        <v>0</v>
      </c>
      <c r="AH161" s="44">
        <f t="shared" si="1193"/>
        <v>0</v>
      </c>
      <c r="AI161" s="44"/>
      <c r="AJ161" s="44">
        <f t="shared" si="1194"/>
        <v>0</v>
      </c>
      <c r="AK161" s="44"/>
      <c r="AL161" s="44">
        <f t="shared" si="1195"/>
        <v>0</v>
      </c>
      <c r="AM161" s="62">
        <v>0</v>
      </c>
      <c r="AN161" s="44">
        <f t="shared" si="1196"/>
        <v>0</v>
      </c>
      <c r="AO161" s="48">
        <v>0</v>
      </c>
      <c r="AP161" s="44">
        <f t="shared" si="1197"/>
        <v>0</v>
      </c>
      <c r="AQ161" s="44"/>
      <c r="AR161" s="44">
        <f t="shared" si="1198"/>
        <v>0</v>
      </c>
      <c r="AS161" s="44"/>
      <c r="AT161" s="44">
        <f t="shared" si="1199"/>
        <v>0</v>
      </c>
      <c r="AU161" s="44"/>
      <c r="AV161" s="44">
        <f t="shared" si="1200"/>
        <v>0</v>
      </c>
      <c r="AW161" s="44"/>
      <c r="AX161" s="44">
        <f t="shared" si="1201"/>
        <v>0</v>
      </c>
      <c r="AY161" s="44"/>
      <c r="AZ161" s="44">
        <f t="shared" si="1202"/>
        <v>0</v>
      </c>
      <c r="BA161" s="44"/>
      <c r="BB161" s="44">
        <f t="shared" si="1203"/>
        <v>0</v>
      </c>
      <c r="BC161" s="44"/>
      <c r="BD161" s="44">
        <f t="shared" si="1204"/>
        <v>0</v>
      </c>
      <c r="BE161" s="44"/>
      <c r="BF161" s="44">
        <f t="shared" si="1205"/>
        <v>0</v>
      </c>
      <c r="BG161" s="44"/>
      <c r="BH161" s="44">
        <f t="shared" si="1206"/>
        <v>0</v>
      </c>
      <c r="BI161" s="44"/>
      <c r="BJ161" s="44">
        <f t="shared" si="1207"/>
        <v>0</v>
      </c>
      <c r="BK161" s="44">
        <v>0</v>
      </c>
      <c r="BL161" s="44">
        <f t="shared" si="1208"/>
        <v>0</v>
      </c>
      <c r="BM161" s="44"/>
      <c r="BN161" s="44">
        <f t="shared" si="1235"/>
        <v>0</v>
      </c>
      <c r="BO161" s="54"/>
      <c r="BP161" s="44">
        <f t="shared" si="1210"/>
        <v>0</v>
      </c>
      <c r="BQ161" s="44"/>
      <c r="BR161" s="44">
        <f t="shared" si="1211"/>
        <v>0</v>
      </c>
      <c r="BS161" s="44"/>
      <c r="BT161" s="44">
        <f t="shared" si="1212"/>
        <v>0</v>
      </c>
      <c r="BU161" s="44"/>
      <c r="BV161" s="44">
        <f t="shared" si="1213"/>
        <v>0</v>
      </c>
      <c r="BW161" s="44"/>
      <c r="BX161" s="44">
        <f t="shared" si="1214"/>
        <v>0</v>
      </c>
      <c r="BY161" s="44"/>
      <c r="BZ161" s="44">
        <f t="shared" si="1215"/>
        <v>0</v>
      </c>
      <c r="CA161" s="44"/>
      <c r="CB161" s="44">
        <f t="shared" si="1216"/>
        <v>0</v>
      </c>
      <c r="CC161" s="44"/>
      <c r="CD161" s="44">
        <f t="shared" si="1217"/>
        <v>0</v>
      </c>
      <c r="CE161" s="44"/>
      <c r="CF161" s="44">
        <f t="shared" si="1218"/>
        <v>0</v>
      </c>
      <c r="CG161" s="44"/>
      <c r="CH161" s="44">
        <f t="shared" si="1219"/>
        <v>0</v>
      </c>
      <c r="CI161" s="44"/>
      <c r="CJ161" s="44">
        <f t="shared" si="1220"/>
        <v>0</v>
      </c>
      <c r="CK161" s="44"/>
      <c r="CL161" s="44">
        <f t="shared" si="1221"/>
        <v>0</v>
      </c>
      <c r="CM161" s="44"/>
      <c r="CN161" s="44">
        <f t="shared" si="1222"/>
        <v>0</v>
      </c>
      <c r="CO161" s="44"/>
      <c r="CP161" s="44">
        <f t="shared" si="1223"/>
        <v>0</v>
      </c>
      <c r="CQ161" s="49"/>
      <c r="CR161" s="44">
        <f t="shared" si="1224"/>
        <v>0</v>
      </c>
      <c r="CS161" s="44"/>
      <c r="CT161" s="44">
        <f t="shared" si="1225"/>
        <v>0</v>
      </c>
      <c r="CU161" s="44"/>
      <c r="CV161" s="44">
        <f t="shared" si="1226"/>
        <v>0</v>
      </c>
      <c r="CW161" s="44"/>
      <c r="CX161" s="44">
        <f t="shared" si="1227"/>
        <v>0</v>
      </c>
      <c r="CY161" s="44"/>
      <c r="CZ161" s="44">
        <f t="shared" si="1228"/>
        <v>0</v>
      </c>
      <c r="DA161" s="44"/>
      <c r="DB161" s="44">
        <f t="shared" si="1229"/>
        <v>0</v>
      </c>
      <c r="DC161" s="44"/>
      <c r="DD161" s="44">
        <f t="shared" si="1230"/>
        <v>0</v>
      </c>
      <c r="DE161" s="44"/>
      <c r="DF161" s="44">
        <f t="shared" si="1231"/>
        <v>0</v>
      </c>
      <c r="DG161" s="44"/>
      <c r="DH161" s="44">
        <f t="shared" si="1232"/>
        <v>0</v>
      </c>
      <c r="DI161" s="44"/>
      <c r="DJ161" s="44">
        <f t="shared" si="1233"/>
        <v>0</v>
      </c>
      <c r="DK161" s="44"/>
      <c r="DL161" s="44">
        <f t="shared" si="1234"/>
        <v>0</v>
      </c>
      <c r="DM161" s="44"/>
      <c r="DN161" s="44">
        <f t="shared" si="1130"/>
        <v>0</v>
      </c>
      <c r="DO161" s="44"/>
      <c r="DP161" s="44">
        <f t="shared" si="1068"/>
        <v>0</v>
      </c>
      <c r="DQ161" s="44">
        <f t="shared" si="1078"/>
        <v>0</v>
      </c>
      <c r="DR161" s="44">
        <f t="shared" si="1078"/>
        <v>0</v>
      </c>
    </row>
    <row r="162" spans="1:122" ht="45" customHeight="1" x14ac:dyDescent="0.25">
      <c r="A162" s="51"/>
      <c r="B162" s="52">
        <v>133</v>
      </c>
      <c r="C162" s="38" t="s">
        <v>293</v>
      </c>
      <c r="D162" s="39">
        <f>D160</f>
        <v>19063</v>
      </c>
      <c r="E162" s="40">
        <v>18530</v>
      </c>
      <c r="F162" s="40">
        <v>18715</v>
      </c>
      <c r="G162" s="53">
        <v>2.57</v>
      </c>
      <c r="H162" s="42">
        <v>1</v>
      </c>
      <c r="I162" s="42">
        <v>1</v>
      </c>
      <c r="J162" s="43"/>
      <c r="K162" s="39">
        <v>1.4</v>
      </c>
      <c r="L162" s="39">
        <v>1.68</v>
      </c>
      <c r="M162" s="39">
        <v>2.23</v>
      </c>
      <c r="N162" s="39">
        <v>2.57</v>
      </c>
      <c r="O162" s="44">
        <v>5</v>
      </c>
      <c r="P162" s="44">
        <f t="shared" si="1184"/>
        <v>359139.84195833333</v>
      </c>
      <c r="Q162" s="44">
        <v>0</v>
      </c>
      <c r="R162" s="44">
        <f t="shared" si="1185"/>
        <v>0</v>
      </c>
      <c r="S162" s="44"/>
      <c r="T162" s="44">
        <f t="shared" si="1186"/>
        <v>0</v>
      </c>
      <c r="U162" s="44"/>
      <c r="V162" s="44">
        <f t="shared" si="1187"/>
        <v>0</v>
      </c>
      <c r="W162" s="44">
        <v>59</v>
      </c>
      <c r="X162" s="44">
        <f t="shared" si="1188"/>
        <v>4266514.4851174997</v>
      </c>
      <c r="Y162" s="44">
        <v>3</v>
      </c>
      <c r="Z162" s="44">
        <f t="shared" si="1189"/>
        <v>215483.90517499999</v>
      </c>
      <c r="AA162" s="44"/>
      <c r="AB162" s="44">
        <f t="shared" si="1190"/>
        <v>0</v>
      </c>
      <c r="AC162" s="44"/>
      <c r="AD162" s="44">
        <f t="shared" si="1191"/>
        <v>0</v>
      </c>
      <c r="AE162" s="44">
        <v>0</v>
      </c>
      <c r="AF162" s="44">
        <f t="shared" si="1192"/>
        <v>0</v>
      </c>
      <c r="AG162" s="44">
        <v>0</v>
      </c>
      <c r="AH162" s="44">
        <f t="shared" si="1193"/>
        <v>0</v>
      </c>
      <c r="AI162" s="44"/>
      <c r="AJ162" s="44">
        <f t="shared" si="1194"/>
        <v>0</v>
      </c>
      <c r="AK162" s="44"/>
      <c r="AL162" s="44">
        <f t="shared" si="1195"/>
        <v>0</v>
      </c>
      <c r="AM162" s="62">
        <v>0</v>
      </c>
      <c r="AN162" s="44">
        <f t="shared" si="1196"/>
        <v>0</v>
      </c>
      <c r="AO162" s="48">
        <v>0</v>
      </c>
      <c r="AP162" s="44">
        <f t="shared" si="1197"/>
        <v>0</v>
      </c>
      <c r="AQ162" s="44"/>
      <c r="AR162" s="44">
        <f t="shared" si="1198"/>
        <v>0</v>
      </c>
      <c r="AS162" s="44">
        <v>2</v>
      </c>
      <c r="AT162" s="44">
        <f t="shared" si="1199"/>
        <v>166049.47021599999</v>
      </c>
      <c r="AU162" s="44">
        <v>26</v>
      </c>
      <c r="AV162" s="44">
        <f t="shared" si="1200"/>
        <v>2227657.8223899994</v>
      </c>
      <c r="AW162" s="44"/>
      <c r="AX162" s="44">
        <f t="shared" si="1201"/>
        <v>0</v>
      </c>
      <c r="AY162" s="44"/>
      <c r="AZ162" s="44">
        <f t="shared" si="1202"/>
        <v>0</v>
      </c>
      <c r="BA162" s="44"/>
      <c r="BB162" s="44">
        <f t="shared" si="1203"/>
        <v>0</v>
      </c>
      <c r="BC162" s="44"/>
      <c r="BD162" s="44">
        <f t="shared" si="1204"/>
        <v>0</v>
      </c>
      <c r="BE162" s="44"/>
      <c r="BF162" s="44">
        <f t="shared" si="1205"/>
        <v>0</v>
      </c>
      <c r="BG162" s="44"/>
      <c r="BH162" s="44">
        <f t="shared" si="1206"/>
        <v>0</v>
      </c>
      <c r="BI162" s="44"/>
      <c r="BJ162" s="44">
        <f t="shared" si="1207"/>
        <v>0</v>
      </c>
      <c r="BK162" s="44">
        <v>3</v>
      </c>
      <c r="BL162" s="44">
        <f t="shared" si="1208"/>
        <v>216941.41449749997</v>
      </c>
      <c r="BM162" s="44">
        <v>17</v>
      </c>
      <c r="BN162" s="44">
        <f t="shared" si="1235"/>
        <v>1176183.7473633331</v>
      </c>
      <c r="BO162" s="54"/>
      <c r="BP162" s="44">
        <f t="shared" si="1210"/>
        <v>0</v>
      </c>
      <c r="BQ162" s="44"/>
      <c r="BR162" s="44">
        <f t="shared" si="1211"/>
        <v>0</v>
      </c>
      <c r="BS162" s="44"/>
      <c r="BT162" s="44">
        <f t="shared" si="1212"/>
        <v>0</v>
      </c>
      <c r="BU162" s="44"/>
      <c r="BV162" s="44">
        <f t="shared" si="1213"/>
        <v>0</v>
      </c>
      <c r="BW162" s="44"/>
      <c r="BX162" s="44">
        <f t="shared" si="1214"/>
        <v>0</v>
      </c>
      <c r="BY162" s="44"/>
      <c r="BZ162" s="44">
        <f t="shared" si="1215"/>
        <v>0</v>
      </c>
      <c r="CA162" s="44"/>
      <c r="CB162" s="44">
        <f t="shared" si="1216"/>
        <v>0</v>
      </c>
      <c r="CC162" s="44"/>
      <c r="CD162" s="44">
        <f t="shared" si="1217"/>
        <v>0</v>
      </c>
      <c r="CE162" s="44"/>
      <c r="CF162" s="44">
        <f t="shared" si="1218"/>
        <v>0</v>
      </c>
      <c r="CG162" s="44"/>
      <c r="CH162" s="44">
        <f t="shared" si="1219"/>
        <v>0</v>
      </c>
      <c r="CI162" s="44">
        <v>1</v>
      </c>
      <c r="CJ162" s="44">
        <f t="shared" si="1220"/>
        <v>50997.848113333326</v>
      </c>
      <c r="CK162" s="44"/>
      <c r="CL162" s="44">
        <f t="shared" si="1221"/>
        <v>0</v>
      </c>
      <c r="CM162" s="44">
        <v>4</v>
      </c>
      <c r="CN162" s="44">
        <f t="shared" si="1222"/>
        <v>329218.21612399997</v>
      </c>
      <c r="CO162" s="44"/>
      <c r="CP162" s="44">
        <f t="shared" si="1223"/>
        <v>0</v>
      </c>
      <c r="CQ162" s="49"/>
      <c r="CR162" s="44">
        <f t="shared" si="1224"/>
        <v>0</v>
      </c>
      <c r="CS162" s="44"/>
      <c r="CT162" s="44">
        <f t="shared" si="1225"/>
        <v>0</v>
      </c>
      <c r="CU162" s="44"/>
      <c r="CV162" s="44">
        <f t="shared" si="1226"/>
        <v>0</v>
      </c>
      <c r="CW162" s="44"/>
      <c r="CX162" s="44">
        <f t="shared" si="1227"/>
        <v>0</v>
      </c>
      <c r="CY162" s="44">
        <v>1</v>
      </c>
      <c r="CZ162" s="44">
        <f t="shared" si="1228"/>
        <v>92478.595243999982</v>
      </c>
      <c r="DA162" s="44">
        <v>2</v>
      </c>
      <c r="DB162" s="44">
        <f t="shared" si="1229"/>
        <v>185300.13385799996</v>
      </c>
      <c r="DC162" s="44"/>
      <c r="DD162" s="44">
        <f t="shared" si="1230"/>
        <v>0</v>
      </c>
      <c r="DE162" s="44"/>
      <c r="DF162" s="44">
        <f t="shared" si="1231"/>
        <v>0</v>
      </c>
      <c r="DG162" s="44"/>
      <c r="DH162" s="44">
        <f t="shared" si="1232"/>
        <v>0</v>
      </c>
      <c r="DI162" s="44"/>
      <c r="DJ162" s="44">
        <f t="shared" si="1233"/>
        <v>0</v>
      </c>
      <c r="DK162" s="44"/>
      <c r="DL162" s="44">
        <f t="shared" si="1234"/>
        <v>0</v>
      </c>
      <c r="DM162" s="44"/>
      <c r="DN162" s="44">
        <f t="shared" si="1130"/>
        <v>0</v>
      </c>
      <c r="DO162" s="44"/>
      <c r="DP162" s="44">
        <f t="shared" si="1068"/>
        <v>0</v>
      </c>
      <c r="DQ162" s="44">
        <f t="shared" si="1078"/>
        <v>123</v>
      </c>
      <c r="DR162" s="44">
        <f t="shared" si="1078"/>
        <v>9285965.4800570011</v>
      </c>
    </row>
    <row r="163" spans="1:122" ht="45" customHeight="1" x14ac:dyDescent="0.25">
      <c r="A163" s="51"/>
      <c r="B163" s="52">
        <v>134</v>
      </c>
      <c r="C163" s="38" t="s">
        <v>294</v>
      </c>
      <c r="D163" s="39">
        <f>D161</f>
        <v>19063</v>
      </c>
      <c r="E163" s="40">
        <v>18530</v>
      </c>
      <c r="F163" s="40">
        <v>18715</v>
      </c>
      <c r="G163" s="53">
        <v>3.14</v>
      </c>
      <c r="H163" s="42">
        <v>1</v>
      </c>
      <c r="I163" s="42">
        <v>1</v>
      </c>
      <c r="J163" s="43"/>
      <c r="K163" s="39">
        <v>1.4</v>
      </c>
      <c r="L163" s="39">
        <v>1.68</v>
      </c>
      <c r="M163" s="39">
        <v>2.23</v>
      </c>
      <c r="N163" s="39">
        <v>2.57</v>
      </c>
      <c r="O163" s="44">
        <v>0</v>
      </c>
      <c r="P163" s="44">
        <f t="shared" si="1184"/>
        <v>0</v>
      </c>
      <c r="Q163" s="44">
        <v>0</v>
      </c>
      <c r="R163" s="44">
        <f t="shared" si="1185"/>
        <v>0</v>
      </c>
      <c r="S163" s="44"/>
      <c r="T163" s="44">
        <f t="shared" si="1186"/>
        <v>0</v>
      </c>
      <c r="U163" s="44"/>
      <c r="V163" s="44">
        <f t="shared" si="1187"/>
        <v>0</v>
      </c>
      <c r="W163" s="44">
        <v>15</v>
      </c>
      <c r="X163" s="44">
        <f t="shared" si="1188"/>
        <v>1325284.127475</v>
      </c>
      <c r="Y163" s="44">
        <v>0</v>
      </c>
      <c r="Z163" s="44">
        <f t="shared" si="1189"/>
        <v>0</v>
      </c>
      <c r="AA163" s="44"/>
      <c r="AB163" s="44">
        <f t="shared" si="1190"/>
        <v>0</v>
      </c>
      <c r="AC163" s="44"/>
      <c r="AD163" s="44">
        <f t="shared" si="1191"/>
        <v>0</v>
      </c>
      <c r="AE163" s="44">
        <v>0</v>
      </c>
      <c r="AF163" s="44">
        <f t="shared" si="1192"/>
        <v>0</v>
      </c>
      <c r="AG163" s="44">
        <v>0</v>
      </c>
      <c r="AH163" s="44">
        <f t="shared" si="1193"/>
        <v>0</v>
      </c>
      <c r="AI163" s="44"/>
      <c r="AJ163" s="44">
        <f t="shared" si="1194"/>
        <v>0</v>
      </c>
      <c r="AK163" s="44"/>
      <c r="AL163" s="44">
        <f t="shared" si="1195"/>
        <v>0</v>
      </c>
      <c r="AM163" s="62">
        <v>0</v>
      </c>
      <c r="AN163" s="44">
        <f t="shared" si="1196"/>
        <v>0</v>
      </c>
      <c r="AO163" s="48">
        <v>0</v>
      </c>
      <c r="AP163" s="44">
        <f t="shared" si="1197"/>
        <v>0</v>
      </c>
      <c r="AQ163" s="44"/>
      <c r="AR163" s="44">
        <f t="shared" si="1198"/>
        <v>0</v>
      </c>
      <c r="AS163" s="44"/>
      <c r="AT163" s="44">
        <f t="shared" si="1199"/>
        <v>0</v>
      </c>
      <c r="AU163" s="44">
        <v>1</v>
      </c>
      <c r="AV163" s="44">
        <f t="shared" si="1200"/>
        <v>104681.91503</v>
      </c>
      <c r="AW163" s="44"/>
      <c r="AX163" s="44">
        <f t="shared" si="1201"/>
        <v>0</v>
      </c>
      <c r="AY163" s="44"/>
      <c r="AZ163" s="44">
        <f t="shared" si="1202"/>
        <v>0</v>
      </c>
      <c r="BA163" s="44"/>
      <c r="BB163" s="44">
        <f t="shared" si="1203"/>
        <v>0</v>
      </c>
      <c r="BC163" s="44"/>
      <c r="BD163" s="44">
        <f t="shared" si="1204"/>
        <v>0</v>
      </c>
      <c r="BE163" s="44"/>
      <c r="BF163" s="44">
        <f t="shared" si="1205"/>
        <v>0</v>
      </c>
      <c r="BG163" s="44"/>
      <c r="BH163" s="44">
        <f t="shared" si="1206"/>
        <v>0</v>
      </c>
      <c r="BI163" s="44"/>
      <c r="BJ163" s="44">
        <f t="shared" si="1207"/>
        <v>0</v>
      </c>
      <c r="BK163" s="44">
        <v>0</v>
      </c>
      <c r="BL163" s="44">
        <f t="shared" si="1208"/>
        <v>0</v>
      </c>
      <c r="BM163" s="44">
        <v>1</v>
      </c>
      <c r="BN163" s="44">
        <f t="shared" si="1235"/>
        <v>84532.317846666658</v>
      </c>
      <c r="BO163" s="54"/>
      <c r="BP163" s="44">
        <f t="shared" si="1210"/>
        <v>0</v>
      </c>
      <c r="BQ163" s="44"/>
      <c r="BR163" s="44">
        <f t="shared" si="1211"/>
        <v>0</v>
      </c>
      <c r="BS163" s="44"/>
      <c r="BT163" s="44">
        <f t="shared" si="1212"/>
        <v>0</v>
      </c>
      <c r="BU163" s="44"/>
      <c r="BV163" s="44">
        <f t="shared" si="1213"/>
        <v>0</v>
      </c>
      <c r="BW163" s="44"/>
      <c r="BX163" s="44">
        <f t="shared" si="1214"/>
        <v>0</v>
      </c>
      <c r="BY163" s="44"/>
      <c r="BZ163" s="44">
        <f t="shared" si="1215"/>
        <v>0</v>
      </c>
      <c r="CA163" s="44"/>
      <c r="CB163" s="44">
        <f t="shared" si="1216"/>
        <v>0</v>
      </c>
      <c r="CC163" s="44"/>
      <c r="CD163" s="44">
        <f t="shared" si="1217"/>
        <v>0</v>
      </c>
      <c r="CE163" s="44"/>
      <c r="CF163" s="44">
        <f t="shared" si="1218"/>
        <v>0</v>
      </c>
      <c r="CG163" s="44"/>
      <c r="CH163" s="44">
        <f t="shared" si="1219"/>
        <v>0</v>
      </c>
      <c r="CI163" s="44"/>
      <c r="CJ163" s="44">
        <f t="shared" si="1220"/>
        <v>0</v>
      </c>
      <c r="CK163" s="44"/>
      <c r="CL163" s="44">
        <f t="shared" si="1221"/>
        <v>0</v>
      </c>
      <c r="CM163" s="44"/>
      <c r="CN163" s="44">
        <f t="shared" si="1222"/>
        <v>0</v>
      </c>
      <c r="CO163" s="44"/>
      <c r="CP163" s="44">
        <f t="shared" si="1223"/>
        <v>0</v>
      </c>
      <c r="CQ163" s="49"/>
      <c r="CR163" s="44">
        <f t="shared" si="1224"/>
        <v>0</v>
      </c>
      <c r="CS163" s="44"/>
      <c r="CT163" s="44">
        <f t="shared" si="1225"/>
        <v>0</v>
      </c>
      <c r="CU163" s="44"/>
      <c r="CV163" s="44">
        <f t="shared" si="1226"/>
        <v>0</v>
      </c>
      <c r="CW163" s="44"/>
      <c r="CX163" s="44">
        <f t="shared" si="1227"/>
        <v>0</v>
      </c>
      <c r="CY163" s="44"/>
      <c r="CZ163" s="44">
        <f t="shared" si="1228"/>
        <v>0</v>
      </c>
      <c r="DA163" s="44"/>
      <c r="DB163" s="44">
        <f t="shared" si="1229"/>
        <v>0</v>
      </c>
      <c r="DC163" s="44"/>
      <c r="DD163" s="44">
        <f t="shared" si="1230"/>
        <v>0</v>
      </c>
      <c r="DE163" s="44"/>
      <c r="DF163" s="44">
        <f t="shared" si="1231"/>
        <v>0</v>
      </c>
      <c r="DG163" s="44"/>
      <c r="DH163" s="44">
        <f t="shared" si="1232"/>
        <v>0</v>
      </c>
      <c r="DI163" s="44"/>
      <c r="DJ163" s="44">
        <f t="shared" si="1233"/>
        <v>0</v>
      </c>
      <c r="DK163" s="44"/>
      <c r="DL163" s="44">
        <f t="shared" si="1234"/>
        <v>0</v>
      </c>
      <c r="DM163" s="44"/>
      <c r="DN163" s="44">
        <f t="shared" si="1130"/>
        <v>0</v>
      </c>
      <c r="DO163" s="44"/>
      <c r="DP163" s="44">
        <f t="shared" si="1068"/>
        <v>0</v>
      </c>
      <c r="DQ163" s="44">
        <f t="shared" si="1078"/>
        <v>17</v>
      </c>
      <c r="DR163" s="44">
        <f t="shared" si="1078"/>
        <v>1514498.3603516666</v>
      </c>
    </row>
    <row r="164" spans="1:122" ht="30" x14ac:dyDescent="0.25">
      <c r="A164" s="51"/>
      <c r="B164" s="52">
        <v>135</v>
      </c>
      <c r="C164" s="38" t="s">
        <v>295</v>
      </c>
      <c r="D164" s="39">
        <f>D161</f>
        <v>19063</v>
      </c>
      <c r="E164" s="40">
        <v>18530</v>
      </c>
      <c r="F164" s="40">
        <v>18715</v>
      </c>
      <c r="G164" s="58">
        <v>2.48</v>
      </c>
      <c r="H164" s="42">
        <v>1</v>
      </c>
      <c r="I164" s="43">
        <v>1</v>
      </c>
      <c r="J164" s="43"/>
      <c r="K164" s="39">
        <v>1.4</v>
      </c>
      <c r="L164" s="39">
        <v>1.68</v>
      </c>
      <c r="M164" s="39">
        <v>2.23</v>
      </c>
      <c r="N164" s="39">
        <v>2.57</v>
      </c>
      <c r="O164" s="44">
        <v>0</v>
      </c>
      <c r="P164" s="44">
        <f t="shared" si="1184"/>
        <v>0</v>
      </c>
      <c r="Q164" s="44">
        <v>0</v>
      </c>
      <c r="R164" s="44">
        <f t="shared" si="1185"/>
        <v>0</v>
      </c>
      <c r="S164" s="44"/>
      <c r="T164" s="44">
        <f t="shared" si="1186"/>
        <v>0</v>
      </c>
      <c r="U164" s="44"/>
      <c r="V164" s="44">
        <f t="shared" si="1187"/>
        <v>0</v>
      </c>
      <c r="W164" s="44">
        <v>11</v>
      </c>
      <c r="X164" s="44">
        <f t="shared" si="1188"/>
        <v>767595.56257999991</v>
      </c>
      <c r="Y164" s="44">
        <v>0</v>
      </c>
      <c r="Z164" s="44">
        <f t="shared" si="1189"/>
        <v>0</v>
      </c>
      <c r="AA164" s="44"/>
      <c r="AB164" s="44">
        <f t="shared" si="1190"/>
        <v>0</v>
      </c>
      <c r="AC164" s="44"/>
      <c r="AD164" s="44">
        <f t="shared" si="1191"/>
        <v>0</v>
      </c>
      <c r="AE164" s="44">
        <v>0</v>
      </c>
      <c r="AF164" s="44">
        <f t="shared" si="1192"/>
        <v>0</v>
      </c>
      <c r="AG164" s="44"/>
      <c r="AH164" s="44">
        <f t="shared" si="1193"/>
        <v>0</v>
      </c>
      <c r="AI164" s="44"/>
      <c r="AJ164" s="44">
        <f t="shared" si="1194"/>
        <v>0</v>
      </c>
      <c r="AK164" s="50"/>
      <c r="AL164" s="44">
        <f t="shared" si="1195"/>
        <v>0</v>
      </c>
      <c r="AM164" s="62">
        <v>0</v>
      </c>
      <c r="AN164" s="44">
        <f t="shared" si="1196"/>
        <v>0</v>
      </c>
      <c r="AO164" s="48">
        <v>0</v>
      </c>
      <c r="AP164" s="44">
        <f t="shared" si="1197"/>
        <v>0</v>
      </c>
      <c r="AQ164" s="44"/>
      <c r="AR164" s="44">
        <f t="shared" si="1198"/>
        <v>0</v>
      </c>
      <c r="AS164" s="44"/>
      <c r="AT164" s="44">
        <f t="shared" si="1199"/>
        <v>0</v>
      </c>
      <c r="AU164" s="44">
        <v>6</v>
      </c>
      <c r="AV164" s="44">
        <f t="shared" si="1200"/>
        <v>496072.25976000004</v>
      </c>
      <c r="AW164" s="44"/>
      <c r="AX164" s="44">
        <f t="shared" si="1201"/>
        <v>0</v>
      </c>
      <c r="AY164" s="44"/>
      <c r="AZ164" s="44">
        <f t="shared" si="1202"/>
        <v>0</v>
      </c>
      <c r="BA164" s="44"/>
      <c r="BB164" s="44">
        <f t="shared" si="1203"/>
        <v>0</v>
      </c>
      <c r="BC164" s="44"/>
      <c r="BD164" s="44">
        <f t="shared" si="1204"/>
        <v>0</v>
      </c>
      <c r="BE164" s="44"/>
      <c r="BF164" s="44">
        <f t="shared" si="1205"/>
        <v>0</v>
      </c>
      <c r="BG164" s="44"/>
      <c r="BH164" s="44">
        <f t="shared" si="1206"/>
        <v>0</v>
      </c>
      <c r="BI164" s="44"/>
      <c r="BJ164" s="44">
        <f t="shared" si="1207"/>
        <v>0</v>
      </c>
      <c r="BK164" s="44">
        <v>0</v>
      </c>
      <c r="BL164" s="44">
        <f t="shared" si="1208"/>
        <v>0</v>
      </c>
      <c r="BM164" s="44"/>
      <c r="BN164" s="44">
        <f t="shared" si="1235"/>
        <v>0</v>
      </c>
      <c r="BO164" s="54"/>
      <c r="BP164" s="44">
        <f t="shared" si="1210"/>
        <v>0</v>
      </c>
      <c r="BQ164" s="44"/>
      <c r="BR164" s="44">
        <f t="shared" si="1211"/>
        <v>0</v>
      </c>
      <c r="BS164" s="44"/>
      <c r="BT164" s="44">
        <f t="shared" si="1212"/>
        <v>0</v>
      </c>
      <c r="BU164" s="44"/>
      <c r="BV164" s="44">
        <f t="shared" si="1213"/>
        <v>0</v>
      </c>
      <c r="BW164" s="44"/>
      <c r="BX164" s="44">
        <f t="shared" si="1214"/>
        <v>0</v>
      </c>
      <c r="BY164" s="44"/>
      <c r="BZ164" s="44">
        <f t="shared" si="1215"/>
        <v>0</v>
      </c>
      <c r="CA164" s="44"/>
      <c r="CB164" s="44">
        <f t="shared" si="1216"/>
        <v>0</v>
      </c>
      <c r="CC164" s="44"/>
      <c r="CD164" s="44">
        <f t="shared" si="1217"/>
        <v>0</v>
      </c>
      <c r="CE164" s="44"/>
      <c r="CF164" s="44">
        <f t="shared" si="1218"/>
        <v>0</v>
      </c>
      <c r="CG164" s="44"/>
      <c r="CH164" s="44">
        <f t="shared" si="1219"/>
        <v>0</v>
      </c>
      <c r="CI164" s="44"/>
      <c r="CJ164" s="44">
        <f t="shared" si="1220"/>
        <v>0</v>
      </c>
      <c r="CK164" s="44"/>
      <c r="CL164" s="44">
        <f t="shared" si="1221"/>
        <v>0</v>
      </c>
      <c r="CM164" s="44"/>
      <c r="CN164" s="44">
        <f t="shared" si="1222"/>
        <v>0</v>
      </c>
      <c r="CO164" s="44"/>
      <c r="CP164" s="44">
        <f t="shared" si="1223"/>
        <v>0</v>
      </c>
      <c r="CQ164" s="49"/>
      <c r="CR164" s="44">
        <f t="shared" si="1224"/>
        <v>0</v>
      </c>
      <c r="CS164" s="44"/>
      <c r="CT164" s="44">
        <f t="shared" si="1225"/>
        <v>0</v>
      </c>
      <c r="CU164" s="44"/>
      <c r="CV164" s="44">
        <f t="shared" si="1226"/>
        <v>0</v>
      </c>
      <c r="CW164" s="44"/>
      <c r="CX164" s="44">
        <f t="shared" si="1227"/>
        <v>0</v>
      </c>
      <c r="CY164" s="44"/>
      <c r="CZ164" s="44">
        <f t="shared" si="1228"/>
        <v>0</v>
      </c>
      <c r="DA164" s="44"/>
      <c r="DB164" s="44">
        <f t="shared" si="1229"/>
        <v>0</v>
      </c>
      <c r="DC164" s="44"/>
      <c r="DD164" s="44">
        <f t="shared" si="1230"/>
        <v>0</v>
      </c>
      <c r="DE164" s="44"/>
      <c r="DF164" s="44">
        <f t="shared" si="1231"/>
        <v>0</v>
      </c>
      <c r="DG164" s="44"/>
      <c r="DH164" s="44">
        <f t="shared" si="1232"/>
        <v>0</v>
      </c>
      <c r="DI164" s="44"/>
      <c r="DJ164" s="44">
        <f t="shared" si="1233"/>
        <v>0</v>
      </c>
      <c r="DK164" s="44"/>
      <c r="DL164" s="44">
        <f t="shared" si="1234"/>
        <v>0</v>
      </c>
      <c r="DM164" s="44"/>
      <c r="DN164" s="44">
        <f t="shared" si="1130"/>
        <v>0</v>
      </c>
      <c r="DO164" s="44"/>
      <c r="DP164" s="44">
        <f t="shared" si="1068"/>
        <v>0</v>
      </c>
      <c r="DQ164" s="44">
        <f t="shared" si="1078"/>
        <v>17</v>
      </c>
      <c r="DR164" s="44">
        <f t="shared" si="1078"/>
        <v>1263667.82234</v>
      </c>
    </row>
    <row r="165" spans="1:122" s="9" customFormat="1" ht="30" customHeight="1" x14ac:dyDescent="0.25">
      <c r="A165" s="51"/>
      <c r="B165" s="52">
        <v>136</v>
      </c>
      <c r="C165" s="38" t="s">
        <v>296</v>
      </c>
      <c r="D165" s="39">
        <f t="shared" si="1072"/>
        <v>19063</v>
      </c>
      <c r="E165" s="40">
        <v>18530</v>
      </c>
      <c r="F165" s="40">
        <v>18715</v>
      </c>
      <c r="G165" s="43">
        <v>0.5</v>
      </c>
      <c r="H165" s="42">
        <v>1</v>
      </c>
      <c r="I165" s="42">
        <v>1</v>
      </c>
      <c r="J165" s="43"/>
      <c r="K165" s="39">
        <v>1.4</v>
      </c>
      <c r="L165" s="39">
        <v>1.68</v>
      </c>
      <c r="M165" s="39">
        <v>2.23</v>
      </c>
      <c r="N165" s="39">
        <v>2.57</v>
      </c>
      <c r="O165" s="44">
        <v>176</v>
      </c>
      <c r="P165" s="44">
        <f t="shared" si="1184"/>
        <v>2459479.0733333332</v>
      </c>
      <c r="Q165" s="44">
        <v>50</v>
      </c>
      <c r="R165" s="44">
        <f t="shared" si="1185"/>
        <v>698715.64583333326</v>
      </c>
      <c r="S165" s="44"/>
      <c r="T165" s="44">
        <f t="shared" si="1186"/>
        <v>0</v>
      </c>
      <c r="U165" s="44"/>
      <c r="V165" s="44">
        <f t="shared" si="1187"/>
        <v>0</v>
      </c>
      <c r="W165" s="44"/>
      <c r="X165" s="44">
        <f t="shared" si="1188"/>
        <v>0</v>
      </c>
      <c r="Y165" s="44">
        <v>5</v>
      </c>
      <c r="Z165" s="44">
        <f t="shared" si="1189"/>
        <v>69871.564583333326</v>
      </c>
      <c r="AA165" s="44"/>
      <c r="AB165" s="44">
        <f t="shared" si="1190"/>
        <v>0</v>
      </c>
      <c r="AC165" s="44"/>
      <c r="AD165" s="44">
        <f t="shared" si="1191"/>
        <v>0</v>
      </c>
      <c r="AE165" s="44">
        <v>0</v>
      </c>
      <c r="AF165" s="44">
        <f t="shared" si="1192"/>
        <v>0</v>
      </c>
      <c r="AG165" s="44">
        <v>3</v>
      </c>
      <c r="AH165" s="44">
        <f t="shared" si="1193"/>
        <v>41922.938750000001</v>
      </c>
      <c r="AI165" s="44">
        <v>2</v>
      </c>
      <c r="AJ165" s="44">
        <f t="shared" si="1194"/>
        <v>23797.10083333333</v>
      </c>
      <c r="AK165" s="44"/>
      <c r="AL165" s="44">
        <f t="shared" si="1195"/>
        <v>0</v>
      </c>
      <c r="AM165" s="62">
        <v>8</v>
      </c>
      <c r="AN165" s="44">
        <f t="shared" si="1196"/>
        <v>111127.29833333334</v>
      </c>
      <c r="AO165" s="48">
        <v>48</v>
      </c>
      <c r="AP165" s="44">
        <f t="shared" si="1197"/>
        <v>775328.26559999993</v>
      </c>
      <c r="AQ165" s="44">
        <v>30</v>
      </c>
      <c r="AR165" s="44">
        <f t="shared" si="1198"/>
        <v>428347.815</v>
      </c>
      <c r="AS165" s="44">
        <v>248</v>
      </c>
      <c r="AT165" s="44">
        <f t="shared" si="1199"/>
        <v>4005862.7056</v>
      </c>
      <c r="AU165" s="44">
        <v>28</v>
      </c>
      <c r="AV165" s="44">
        <f t="shared" si="1200"/>
        <v>466734.65300000005</v>
      </c>
      <c r="AW165" s="44"/>
      <c r="AX165" s="44">
        <f t="shared" si="1201"/>
        <v>0</v>
      </c>
      <c r="AY165" s="44"/>
      <c r="AZ165" s="44">
        <f t="shared" si="1202"/>
        <v>0</v>
      </c>
      <c r="BA165" s="44"/>
      <c r="BB165" s="44">
        <f t="shared" si="1203"/>
        <v>0</v>
      </c>
      <c r="BC165" s="44"/>
      <c r="BD165" s="44">
        <f t="shared" si="1204"/>
        <v>0</v>
      </c>
      <c r="BE165" s="44"/>
      <c r="BF165" s="44">
        <f t="shared" si="1205"/>
        <v>0</v>
      </c>
      <c r="BG165" s="44"/>
      <c r="BH165" s="44">
        <f t="shared" si="1206"/>
        <v>0</v>
      </c>
      <c r="BI165" s="44">
        <v>70</v>
      </c>
      <c r="BJ165" s="44">
        <f t="shared" si="1207"/>
        <v>999478.23499999987</v>
      </c>
      <c r="BK165" s="44">
        <v>155</v>
      </c>
      <c r="BL165" s="44">
        <f t="shared" si="1208"/>
        <v>2180669.211875</v>
      </c>
      <c r="BM165" s="44">
        <v>260</v>
      </c>
      <c r="BN165" s="44">
        <f t="shared" si="1235"/>
        <v>3499745.6433333335</v>
      </c>
      <c r="BO165" s="54">
        <v>20</v>
      </c>
      <c r="BP165" s="44">
        <f t="shared" si="1210"/>
        <v>287388.92</v>
      </c>
      <c r="BQ165" s="44"/>
      <c r="BR165" s="44">
        <f t="shared" si="1211"/>
        <v>0</v>
      </c>
      <c r="BS165" s="44"/>
      <c r="BT165" s="44">
        <f t="shared" si="1212"/>
        <v>0</v>
      </c>
      <c r="BU165" s="44"/>
      <c r="BV165" s="44">
        <f t="shared" si="1213"/>
        <v>0</v>
      </c>
      <c r="BW165" s="44"/>
      <c r="BX165" s="44">
        <f t="shared" si="1214"/>
        <v>0</v>
      </c>
      <c r="BY165" s="44"/>
      <c r="BZ165" s="44">
        <f t="shared" si="1215"/>
        <v>0</v>
      </c>
      <c r="CA165" s="44"/>
      <c r="CB165" s="44">
        <f t="shared" si="1216"/>
        <v>0</v>
      </c>
      <c r="CC165" s="44"/>
      <c r="CD165" s="44">
        <f t="shared" si="1217"/>
        <v>0</v>
      </c>
      <c r="CE165" s="44"/>
      <c r="CF165" s="44">
        <f t="shared" si="1218"/>
        <v>0</v>
      </c>
      <c r="CG165" s="44">
        <v>3</v>
      </c>
      <c r="CH165" s="44">
        <f t="shared" si="1219"/>
        <v>29765.281000000003</v>
      </c>
      <c r="CI165" s="44">
        <v>1</v>
      </c>
      <c r="CJ165" s="44">
        <f t="shared" si="1220"/>
        <v>9921.7603333333336</v>
      </c>
      <c r="CK165" s="44">
        <v>8</v>
      </c>
      <c r="CL165" s="44">
        <f t="shared" si="1221"/>
        <v>104744.31333333332</v>
      </c>
      <c r="CM165" s="44">
        <v>56</v>
      </c>
      <c r="CN165" s="44">
        <f t="shared" si="1222"/>
        <v>896703.31240000005</v>
      </c>
      <c r="CO165" s="44">
        <v>60</v>
      </c>
      <c r="CP165" s="44">
        <f t="shared" si="1223"/>
        <v>1104497.037</v>
      </c>
      <c r="CQ165" s="49">
        <v>6</v>
      </c>
      <c r="CR165" s="44">
        <f t="shared" si="1224"/>
        <v>89216.889999999985</v>
      </c>
      <c r="CS165" s="44">
        <v>7</v>
      </c>
      <c r="CT165" s="44">
        <f t="shared" si="1225"/>
        <v>125943.6122</v>
      </c>
      <c r="CU165" s="44"/>
      <c r="CV165" s="44">
        <f t="shared" si="1226"/>
        <v>0</v>
      </c>
      <c r="CW165" s="44">
        <v>51</v>
      </c>
      <c r="CX165" s="44">
        <f t="shared" si="1227"/>
        <v>919290.54734999989</v>
      </c>
      <c r="CY165" s="44">
        <v>16</v>
      </c>
      <c r="CZ165" s="44">
        <f t="shared" si="1228"/>
        <v>287871.11359999998</v>
      </c>
      <c r="DA165" s="44">
        <v>33</v>
      </c>
      <c r="DB165" s="44">
        <f t="shared" si="1229"/>
        <v>594835.06004999997</v>
      </c>
      <c r="DC165" s="44">
        <v>10</v>
      </c>
      <c r="DD165" s="44">
        <f t="shared" si="1230"/>
        <v>148694.81666666665</v>
      </c>
      <c r="DE165" s="44">
        <v>24</v>
      </c>
      <c r="DF165" s="44">
        <f t="shared" si="1231"/>
        <v>367498.47399999999</v>
      </c>
      <c r="DG165" s="44">
        <v>3</v>
      </c>
      <c r="DH165" s="44">
        <f t="shared" si="1232"/>
        <v>59848.582499999997</v>
      </c>
      <c r="DI165" s="44">
        <v>8</v>
      </c>
      <c r="DJ165" s="44">
        <f t="shared" si="1233"/>
        <v>154792.34399999998</v>
      </c>
      <c r="DK165" s="44"/>
      <c r="DL165" s="44">
        <f t="shared" si="1234"/>
        <v>0</v>
      </c>
      <c r="DM165" s="44">
        <v>13</v>
      </c>
      <c r="DN165" s="44">
        <f t="shared" si="1130"/>
        <v>372098.79389583319</v>
      </c>
      <c r="DO165" s="44"/>
      <c r="DP165" s="44">
        <f t="shared" si="1068"/>
        <v>0</v>
      </c>
      <c r="DQ165" s="44">
        <f t="shared" si="1078"/>
        <v>1402</v>
      </c>
      <c r="DR165" s="44">
        <f t="shared" si="1078"/>
        <v>21314191.009404168</v>
      </c>
    </row>
    <row r="166" spans="1:122" ht="45" customHeight="1" x14ac:dyDescent="0.25">
      <c r="A166" s="51"/>
      <c r="B166" s="52">
        <v>137</v>
      </c>
      <c r="C166" s="38" t="s">
        <v>297</v>
      </c>
      <c r="D166" s="39">
        <f t="shared" si="1072"/>
        <v>19063</v>
      </c>
      <c r="E166" s="40">
        <v>18530</v>
      </c>
      <c r="F166" s="40">
        <v>18715</v>
      </c>
      <c r="G166" s="53">
        <v>1.91</v>
      </c>
      <c r="H166" s="42">
        <v>1</v>
      </c>
      <c r="I166" s="42">
        <v>1</v>
      </c>
      <c r="J166" s="43"/>
      <c r="K166" s="39">
        <v>1.4</v>
      </c>
      <c r="L166" s="39">
        <v>1.68</v>
      </c>
      <c r="M166" s="39">
        <v>2.23</v>
      </c>
      <c r="N166" s="39">
        <v>2.57</v>
      </c>
      <c r="O166" s="44">
        <v>2</v>
      </c>
      <c r="P166" s="44">
        <f t="shared" si="1184"/>
        <v>106763.75068333333</v>
      </c>
      <c r="Q166" s="44">
        <v>0</v>
      </c>
      <c r="R166" s="44">
        <f t="shared" si="1185"/>
        <v>0</v>
      </c>
      <c r="S166" s="44"/>
      <c r="T166" s="44">
        <f t="shared" si="1186"/>
        <v>0</v>
      </c>
      <c r="U166" s="44"/>
      <c r="V166" s="44">
        <f t="shared" si="1187"/>
        <v>0</v>
      </c>
      <c r="W166" s="44">
        <v>0</v>
      </c>
      <c r="X166" s="44">
        <f t="shared" si="1188"/>
        <v>0</v>
      </c>
      <c r="Y166" s="44">
        <v>0</v>
      </c>
      <c r="Z166" s="44">
        <f t="shared" si="1189"/>
        <v>0</v>
      </c>
      <c r="AA166" s="44"/>
      <c r="AB166" s="44">
        <f t="shared" si="1190"/>
        <v>0</v>
      </c>
      <c r="AC166" s="44"/>
      <c r="AD166" s="44">
        <f t="shared" si="1191"/>
        <v>0</v>
      </c>
      <c r="AE166" s="44">
        <v>0</v>
      </c>
      <c r="AF166" s="44">
        <f t="shared" si="1192"/>
        <v>0</v>
      </c>
      <c r="AG166" s="44">
        <v>0</v>
      </c>
      <c r="AH166" s="44">
        <f t="shared" si="1193"/>
        <v>0</v>
      </c>
      <c r="AI166" s="44"/>
      <c r="AJ166" s="44">
        <f t="shared" si="1194"/>
        <v>0</v>
      </c>
      <c r="AK166" s="44"/>
      <c r="AL166" s="44">
        <f t="shared" si="1195"/>
        <v>0</v>
      </c>
      <c r="AM166" s="62">
        <v>8</v>
      </c>
      <c r="AN166" s="44">
        <f t="shared" si="1196"/>
        <v>424506.27963333332</v>
      </c>
      <c r="AO166" s="48">
        <v>0</v>
      </c>
      <c r="AP166" s="44">
        <f t="shared" si="1197"/>
        <v>0</v>
      </c>
      <c r="AQ166" s="44"/>
      <c r="AR166" s="44">
        <f t="shared" si="1198"/>
        <v>0</v>
      </c>
      <c r="AS166" s="44"/>
      <c r="AT166" s="44">
        <f t="shared" si="1199"/>
        <v>0</v>
      </c>
      <c r="AU166" s="44"/>
      <c r="AV166" s="44">
        <f t="shared" si="1200"/>
        <v>0</v>
      </c>
      <c r="AW166" s="44"/>
      <c r="AX166" s="44">
        <f t="shared" si="1201"/>
        <v>0</v>
      </c>
      <c r="AY166" s="44"/>
      <c r="AZ166" s="44">
        <f t="shared" si="1202"/>
        <v>0</v>
      </c>
      <c r="BA166" s="44"/>
      <c r="BB166" s="44">
        <f t="shared" si="1203"/>
        <v>0</v>
      </c>
      <c r="BC166" s="44"/>
      <c r="BD166" s="44">
        <f t="shared" si="1204"/>
        <v>0</v>
      </c>
      <c r="BE166" s="44"/>
      <c r="BF166" s="44">
        <f t="shared" si="1205"/>
        <v>0</v>
      </c>
      <c r="BG166" s="44"/>
      <c r="BH166" s="44">
        <f t="shared" si="1206"/>
        <v>0</v>
      </c>
      <c r="BI166" s="44"/>
      <c r="BJ166" s="44">
        <f t="shared" si="1207"/>
        <v>0</v>
      </c>
      <c r="BK166" s="44">
        <v>0</v>
      </c>
      <c r="BL166" s="44">
        <f t="shared" si="1208"/>
        <v>0</v>
      </c>
      <c r="BM166" s="44"/>
      <c r="BN166" s="44">
        <f t="shared" si="1235"/>
        <v>0</v>
      </c>
      <c r="BO166" s="54">
        <v>30</v>
      </c>
      <c r="BP166" s="44">
        <f t="shared" si="1210"/>
        <v>1646738.5116000001</v>
      </c>
      <c r="BQ166" s="44"/>
      <c r="BR166" s="44">
        <f t="shared" si="1211"/>
        <v>0</v>
      </c>
      <c r="BS166" s="44"/>
      <c r="BT166" s="44">
        <f t="shared" si="1212"/>
        <v>0</v>
      </c>
      <c r="BU166" s="44"/>
      <c r="BV166" s="44">
        <f t="shared" si="1213"/>
        <v>0</v>
      </c>
      <c r="BW166" s="44"/>
      <c r="BX166" s="44">
        <f t="shared" si="1214"/>
        <v>0</v>
      </c>
      <c r="BY166" s="44"/>
      <c r="BZ166" s="44">
        <f t="shared" si="1215"/>
        <v>0</v>
      </c>
      <c r="CA166" s="44"/>
      <c r="CB166" s="44">
        <f t="shared" si="1216"/>
        <v>0</v>
      </c>
      <c r="CC166" s="44"/>
      <c r="CD166" s="44">
        <f t="shared" si="1217"/>
        <v>0</v>
      </c>
      <c r="CE166" s="44"/>
      <c r="CF166" s="44">
        <f t="shared" si="1218"/>
        <v>0</v>
      </c>
      <c r="CG166" s="44"/>
      <c r="CH166" s="44">
        <f t="shared" si="1219"/>
        <v>0</v>
      </c>
      <c r="CI166" s="44"/>
      <c r="CJ166" s="44">
        <f t="shared" si="1220"/>
        <v>0</v>
      </c>
      <c r="CK166" s="44"/>
      <c r="CL166" s="44">
        <f t="shared" si="1221"/>
        <v>0</v>
      </c>
      <c r="CM166" s="44"/>
      <c r="CN166" s="44">
        <f t="shared" si="1222"/>
        <v>0</v>
      </c>
      <c r="CO166" s="44"/>
      <c r="CP166" s="44">
        <f t="shared" si="1223"/>
        <v>0</v>
      </c>
      <c r="CQ166" s="49"/>
      <c r="CR166" s="44">
        <f t="shared" si="1224"/>
        <v>0</v>
      </c>
      <c r="CS166" s="44"/>
      <c r="CT166" s="44">
        <f t="shared" si="1225"/>
        <v>0</v>
      </c>
      <c r="CU166" s="44"/>
      <c r="CV166" s="44">
        <f t="shared" si="1226"/>
        <v>0</v>
      </c>
      <c r="CW166" s="44"/>
      <c r="CX166" s="44">
        <f t="shared" si="1227"/>
        <v>0</v>
      </c>
      <c r="CY166" s="44"/>
      <c r="CZ166" s="44">
        <f t="shared" si="1228"/>
        <v>0</v>
      </c>
      <c r="DA166" s="44"/>
      <c r="DB166" s="44">
        <f t="shared" si="1229"/>
        <v>0</v>
      </c>
      <c r="DC166" s="44"/>
      <c r="DD166" s="44">
        <f t="shared" si="1230"/>
        <v>0</v>
      </c>
      <c r="DE166" s="44"/>
      <c r="DF166" s="44">
        <f t="shared" si="1231"/>
        <v>0</v>
      </c>
      <c r="DG166" s="44"/>
      <c r="DH166" s="44">
        <f t="shared" si="1232"/>
        <v>0</v>
      </c>
      <c r="DI166" s="44"/>
      <c r="DJ166" s="44">
        <f t="shared" si="1233"/>
        <v>0</v>
      </c>
      <c r="DK166" s="44"/>
      <c r="DL166" s="44">
        <f t="shared" si="1234"/>
        <v>0</v>
      </c>
      <c r="DM166" s="44"/>
      <c r="DN166" s="44">
        <f t="shared" si="1130"/>
        <v>0</v>
      </c>
      <c r="DO166" s="44"/>
      <c r="DP166" s="44">
        <f t="shared" si="1068"/>
        <v>0</v>
      </c>
      <c r="DQ166" s="44">
        <f t="shared" si="1078"/>
        <v>40</v>
      </c>
      <c r="DR166" s="44">
        <f t="shared" si="1078"/>
        <v>2178008.5419166666</v>
      </c>
    </row>
    <row r="167" spans="1:122" ht="47.25" customHeight="1" x14ac:dyDescent="0.25">
      <c r="A167" s="51"/>
      <c r="B167" s="52">
        <v>138</v>
      </c>
      <c r="C167" s="38" t="s">
        <v>298</v>
      </c>
      <c r="D167" s="39">
        <f t="shared" si="1072"/>
        <v>19063</v>
      </c>
      <c r="E167" s="40">
        <v>18530</v>
      </c>
      <c r="F167" s="40">
        <v>18715</v>
      </c>
      <c r="G167" s="53">
        <v>2.88</v>
      </c>
      <c r="H167" s="42">
        <v>1</v>
      </c>
      <c r="I167" s="42">
        <v>1</v>
      </c>
      <c r="J167" s="43"/>
      <c r="K167" s="39">
        <v>1.4</v>
      </c>
      <c r="L167" s="39">
        <v>1.68</v>
      </c>
      <c r="M167" s="39">
        <v>2.23</v>
      </c>
      <c r="N167" s="39">
        <v>2.57</v>
      </c>
      <c r="O167" s="44"/>
      <c r="P167" s="44">
        <f t="shared" si="1184"/>
        <v>0</v>
      </c>
      <c r="Q167" s="44">
        <v>0</v>
      </c>
      <c r="R167" s="44">
        <f t="shared" si="1185"/>
        <v>0</v>
      </c>
      <c r="S167" s="44"/>
      <c r="T167" s="44">
        <f t="shared" si="1186"/>
        <v>0</v>
      </c>
      <c r="U167" s="44"/>
      <c r="V167" s="44">
        <f t="shared" si="1187"/>
        <v>0</v>
      </c>
      <c r="W167" s="44">
        <v>125</v>
      </c>
      <c r="X167" s="44">
        <f t="shared" si="1188"/>
        <v>10129560.209999997</v>
      </c>
      <c r="Y167" s="44">
        <v>0</v>
      </c>
      <c r="Z167" s="44">
        <f t="shared" si="1189"/>
        <v>0</v>
      </c>
      <c r="AA167" s="44"/>
      <c r="AB167" s="44">
        <f t="shared" si="1190"/>
        <v>0</v>
      </c>
      <c r="AC167" s="44"/>
      <c r="AD167" s="44">
        <f t="shared" si="1191"/>
        <v>0</v>
      </c>
      <c r="AE167" s="44">
        <v>0</v>
      </c>
      <c r="AF167" s="44">
        <f t="shared" si="1192"/>
        <v>0</v>
      </c>
      <c r="AG167" s="44">
        <v>0</v>
      </c>
      <c r="AH167" s="44">
        <f t="shared" si="1193"/>
        <v>0</v>
      </c>
      <c r="AI167" s="44"/>
      <c r="AJ167" s="44">
        <f t="shared" si="1194"/>
        <v>0</v>
      </c>
      <c r="AK167" s="44"/>
      <c r="AL167" s="44">
        <f t="shared" si="1195"/>
        <v>0</v>
      </c>
      <c r="AM167" s="62">
        <v>0</v>
      </c>
      <c r="AN167" s="44">
        <f t="shared" si="1196"/>
        <v>0</v>
      </c>
      <c r="AO167" s="48">
        <v>0</v>
      </c>
      <c r="AP167" s="44">
        <f t="shared" si="1197"/>
        <v>0</v>
      </c>
      <c r="AQ167" s="44"/>
      <c r="AR167" s="44">
        <f t="shared" si="1198"/>
        <v>0</v>
      </c>
      <c r="AS167" s="44"/>
      <c r="AT167" s="44">
        <f t="shared" si="1199"/>
        <v>0</v>
      </c>
      <c r="AU167" s="44"/>
      <c r="AV167" s="44">
        <f t="shared" si="1200"/>
        <v>0</v>
      </c>
      <c r="AW167" s="44"/>
      <c r="AX167" s="44">
        <f t="shared" si="1201"/>
        <v>0</v>
      </c>
      <c r="AY167" s="44"/>
      <c r="AZ167" s="44">
        <f t="shared" si="1202"/>
        <v>0</v>
      </c>
      <c r="BA167" s="44"/>
      <c r="BB167" s="44">
        <f t="shared" si="1203"/>
        <v>0</v>
      </c>
      <c r="BC167" s="44"/>
      <c r="BD167" s="44">
        <f t="shared" si="1204"/>
        <v>0</v>
      </c>
      <c r="BE167" s="44"/>
      <c r="BF167" s="44">
        <f t="shared" si="1205"/>
        <v>0</v>
      </c>
      <c r="BG167" s="44"/>
      <c r="BH167" s="44">
        <f t="shared" si="1206"/>
        <v>0</v>
      </c>
      <c r="BI167" s="44"/>
      <c r="BJ167" s="44">
        <f t="shared" si="1207"/>
        <v>0</v>
      </c>
      <c r="BK167" s="44">
        <v>0</v>
      </c>
      <c r="BL167" s="44">
        <f t="shared" si="1208"/>
        <v>0</v>
      </c>
      <c r="BM167" s="44"/>
      <c r="BN167" s="44">
        <f t="shared" si="1235"/>
        <v>0</v>
      </c>
      <c r="BO167" s="54"/>
      <c r="BP167" s="44">
        <f t="shared" si="1210"/>
        <v>0</v>
      </c>
      <c r="BQ167" s="44"/>
      <c r="BR167" s="44">
        <f t="shared" si="1211"/>
        <v>0</v>
      </c>
      <c r="BS167" s="44"/>
      <c r="BT167" s="44">
        <f t="shared" si="1212"/>
        <v>0</v>
      </c>
      <c r="BU167" s="44"/>
      <c r="BV167" s="44">
        <f t="shared" si="1213"/>
        <v>0</v>
      </c>
      <c r="BW167" s="44"/>
      <c r="BX167" s="44">
        <f t="shared" si="1214"/>
        <v>0</v>
      </c>
      <c r="BY167" s="44"/>
      <c r="BZ167" s="44">
        <f t="shared" si="1215"/>
        <v>0</v>
      </c>
      <c r="CA167" s="44"/>
      <c r="CB167" s="44">
        <f t="shared" si="1216"/>
        <v>0</v>
      </c>
      <c r="CC167" s="44"/>
      <c r="CD167" s="44">
        <f t="shared" si="1217"/>
        <v>0</v>
      </c>
      <c r="CE167" s="44"/>
      <c r="CF167" s="44">
        <f t="shared" si="1218"/>
        <v>0</v>
      </c>
      <c r="CG167" s="44"/>
      <c r="CH167" s="44">
        <f t="shared" si="1219"/>
        <v>0</v>
      </c>
      <c r="CI167" s="44"/>
      <c r="CJ167" s="44">
        <f t="shared" si="1220"/>
        <v>0</v>
      </c>
      <c r="CK167" s="44"/>
      <c r="CL167" s="44">
        <f t="shared" si="1221"/>
        <v>0</v>
      </c>
      <c r="CM167" s="44"/>
      <c r="CN167" s="44">
        <f t="shared" si="1222"/>
        <v>0</v>
      </c>
      <c r="CO167" s="44"/>
      <c r="CP167" s="44">
        <f t="shared" si="1223"/>
        <v>0</v>
      </c>
      <c r="CQ167" s="49"/>
      <c r="CR167" s="44">
        <f t="shared" si="1224"/>
        <v>0</v>
      </c>
      <c r="CS167" s="44"/>
      <c r="CT167" s="44">
        <f t="shared" si="1225"/>
        <v>0</v>
      </c>
      <c r="CU167" s="44"/>
      <c r="CV167" s="44">
        <f t="shared" si="1226"/>
        <v>0</v>
      </c>
      <c r="CW167" s="44"/>
      <c r="CX167" s="44">
        <f t="shared" si="1227"/>
        <v>0</v>
      </c>
      <c r="CY167" s="44"/>
      <c r="CZ167" s="44">
        <f t="shared" si="1228"/>
        <v>0</v>
      </c>
      <c r="DA167" s="44"/>
      <c r="DB167" s="44">
        <f t="shared" si="1229"/>
        <v>0</v>
      </c>
      <c r="DC167" s="44"/>
      <c r="DD167" s="44">
        <f t="shared" si="1230"/>
        <v>0</v>
      </c>
      <c r="DE167" s="44"/>
      <c r="DF167" s="44">
        <f t="shared" si="1231"/>
        <v>0</v>
      </c>
      <c r="DG167" s="44"/>
      <c r="DH167" s="44">
        <f t="shared" si="1232"/>
        <v>0</v>
      </c>
      <c r="DI167" s="44"/>
      <c r="DJ167" s="44">
        <f t="shared" si="1233"/>
        <v>0</v>
      </c>
      <c r="DK167" s="44"/>
      <c r="DL167" s="44">
        <f t="shared" si="1234"/>
        <v>0</v>
      </c>
      <c r="DM167" s="44"/>
      <c r="DN167" s="44">
        <f t="shared" si="1130"/>
        <v>0</v>
      </c>
      <c r="DO167" s="44"/>
      <c r="DP167" s="44">
        <f t="shared" si="1068"/>
        <v>0</v>
      </c>
      <c r="DQ167" s="44">
        <f t="shared" si="1078"/>
        <v>125</v>
      </c>
      <c r="DR167" s="44">
        <f t="shared" si="1078"/>
        <v>10129560.209999997</v>
      </c>
    </row>
    <row r="168" spans="1:122" ht="48" customHeight="1" x14ac:dyDescent="0.25">
      <c r="A168" s="51"/>
      <c r="B168" s="52">
        <v>139</v>
      </c>
      <c r="C168" s="38" t="s">
        <v>299</v>
      </c>
      <c r="D168" s="39">
        <f t="shared" si="1072"/>
        <v>19063</v>
      </c>
      <c r="E168" s="40">
        <v>18530</v>
      </c>
      <c r="F168" s="40">
        <v>18715</v>
      </c>
      <c r="G168" s="53">
        <v>4.25</v>
      </c>
      <c r="H168" s="42">
        <v>1</v>
      </c>
      <c r="I168" s="42">
        <v>1</v>
      </c>
      <c r="J168" s="43"/>
      <c r="K168" s="39">
        <v>1.4</v>
      </c>
      <c r="L168" s="39">
        <v>1.68</v>
      </c>
      <c r="M168" s="39">
        <v>2.23</v>
      </c>
      <c r="N168" s="39">
        <v>2.57</v>
      </c>
      <c r="O168" s="44">
        <v>2</v>
      </c>
      <c r="P168" s="44">
        <f t="shared" si="1184"/>
        <v>237563.3195833333</v>
      </c>
      <c r="Q168" s="44">
        <v>0</v>
      </c>
      <c r="R168" s="44">
        <f t="shared" si="1185"/>
        <v>0</v>
      </c>
      <c r="S168" s="44"/>
      <c r="T168" s="44">
        <f t="shared" si="1186"/>
        <v>0</v>
      </c>
      <c r="U168" s="44"/>
      <c r="V168" s="44">
        <f t="shared" si="1187"/>
        <v>0</v>
      </c>
      <c r="W168" s="44">
        <v>7</v>
      </c>
      <c r="X168" s="44">
        <f t="shared" si="1188"/>
        <v>837095.60068749997</v>
      </c>
      <c r="Y168" s="44">
        <v>0</v>
      </c>
      <c r="Z168" s="44">
        <f t="shared" si="1189"/>
        <v>0</v>
      </c>
      <c r="AA168" s="44"/>
      <c r="AB168" s="44">
        <f t="shared" si="1190"/>
        <v>0</v>
      </c>
      <c r="AC168" s="44"/>
      <c r="AD168" s="44">
        <f t="shared" si="1191"/>
        <v>0</v>
      </c>
      <c r="AE168" s="44">
        <v>0</v>
      </c>
      <c r="AF168" s="44">
        <f t="shared" si="1192"/>
        <v>0</v>
      </c>
      <c r="AG168" s="44">
        <v>0</v>
      </c>
      <c r="AH168" s="44">
        <f t="shared" si="1193"/>
        <v>0</v>
      </c>
      <c r="AI168" s="44"/>
      <c r="AJ168" s="44">
        <f t="shared" si="1194"/>
        <v>0</v>
      </c>
      <c r="AK168" s="44"/>
      <c r="AL168" s="44">
        <f t="shared" si="1195"/>
        <v>0</v>
      </c>
      <c r="AM168" s="62">
        <v>0</v>
      </c>
      <c r="AN168" s="44">
        <f t="shared" si="1196"/>
        <v>0</v>
      </c>
      <c r="AO168" s="48">
        <v>0</v>
      </c>
      <c r="AP168" s="44">
        <f t="shared" si="1197"/>
        <v>0</v>
      </c>
      <c r="AQ168" s="44"/>
      <c r="AR168" s="44">
        <f t="shared" si="1198"/>
        <v>0</v>
      </c>
      <c r="AS168" s="44"/>
      <c r="AT168" s="44">
        <f t="shared" si="1199"/>
        <v>0</v>
      </c>
      <c r="AU168" s="44"/>
      <c r="AV168" s="44">
        <f t="shared" si="1200"/>
        <v>0</v>
      </c>
      <c r="AW168" s="44"/>
      <c r="AX168" s="44">
        <f t="shared" si="1201"/>
        <v>0</v>
      </c>
      <c r="AY168" s="44"/>
      <c r="AZ168" s="44">
        <f t="shared" si="1202"/>
        <v>0</v>
      </c>
      <c r="BA168" s="44"/>
      <c r="BB168" s="44">
        <f t="shared" si="1203"/>
        <v>0</v>
      </c>
      <c r="BC168" s="44"/>
      <c r="BD168" s="44">
        <f t="shared" si="1204"/>
        <v>0</v>
      </c>
      <c r="BE168" s="44"/>
      <c r="BF168" s="44">
        <f t="shared" si="1205"/>
        <v>0</v>
      </c>
      <c r="BG168" s="44"/>
      <c r="BH168" s="44">
        <f t="shared" si="1206"/>
        <v>0</v>
      </c>
      <c r="BI168" s="44"/>
      <c r="BJ168" s="44">
        <f t="shared" si="1207"/>
        <v>0</v>
      </c>
      <c r="BK168" s="44">
        <v>0</v>
      </c>
      <c r="BL168" s="44">
        <f t="shared" si="1208"/>
        <v>0</v>
      </c>
      <c r="BM168" s="44"/>
      <c r="BN168" s="44">
        <f t="shared" si="1235"/>
        <v>0</v>
      </c>
      <c r="BO168" s="54"/>
      <c r="BP168" s="44">
        <f t="shared" si="1210"/>
        <v>0</v>
      </c>
      <c r="BQ168" s="44"/>
      <c r="BR168" s="44">
        <f t="shared" si="1211"/>
        <v>0</v>
      </c>
      <c r="BS168" s="44"/>
      <c r="BT168" s="44">
        <f t="shared" si="1212"/>
        <v>0</v>
      </c>
      <c r="BU168" s="44"/>
      <c r="BV168" s="44">
        <f t="shared" si="1213"/>
        <v>0</v>
      </c>
      <c r="BW168" s="44"/>
      <c r="BX168" s="44">
        <f t="shared" si="1214"/>
        <v>0</v>
      </c>
      <c r="BY168" s="44"/>
      <c r="BZ168" s="44">
        <f t="shared" si="1215"/>
        <v>0</v>
      </c>
      <c r="CA168" s="44"/>
      <c r="CB168" s="44">
        <f t="shared" si="1216"/>
        <v>0</v>
      </c>
      <c r="CC168" s="44"/>
      <c r="CD168" s="44">
        <f t="shared" si="1217"/>
        <v>0</v>
      </c>
      <c r="CE168" s="44"/>
      <c r="CF168" s="44">
        <f t="shared" si="1218"/>
        <v>0</v>
      </c>
      <c r="CG168" s="44"/>
      <c r="CH168" s="44">
        <f t="shared" si="1219"/>
        <v>0</v>
      </c>
      <c r="CI168" s="44"/>
      <c r="CJ168" s="44">
        <f t="shared" si="1220"/>
        <v>0</v>
      </c>
      <c r="CK168" s="44"/>
      <c r="CL168" s="44">
        <f t="shared" si="1221"/>
        <v>0</v>
      </c>
      <c r="CM168" s="44"/>
      <c r="CN168" s="44">
        <f t="shared" si="1222"/>
        <v>0</v>
      </c>
      <c r="CO168" s="44"/>
      <c r="CP168" s="44">
        <f t="shared" si="1223"/>
        <v>0</v>
      </c>
      <c r="CQ168" s="49"/>
      <c r="CR168" s="44">
        <f t="shared" si="1224"/>
        <v>0</v>
      </c>
      <c r="CS168" s="44"/>
      <c r="CT168" s="44">
        <f t="shared" si="1225"/>
        <v>0</v>
      </c>
      <c r="CU168" s="44"/>
      <c r="CV168" s="44">
        <f t="shared" si="1226"/>
        <v>0</v>
      </c>
      <c r="CW168" s="44"/>
      <c r="CX168" s="44">
        <f t="shared" si="1227"/>
        <v>0</v>
      </c>
      <c r="CY168" s="44"/>
      <c r="CZ168" s="44">
        <f t="shared" si="1228"/>
        <v>0</v>
      </c>
      <c r="DA168" s="44"/>
      <c r="DB168" s="44">
        <f t="shared" si="1229"/>
        <v>0</v>
      </c>
      <c r="DC168" s="44"/>
      <c r="DD168" s="44">
        <f t="shared" si="1230"/>
        <v>0</v>
      </c>
      <c r="DE168" s="44"/>
      <c r="DF168" s="44">
        <f t="shared" si="1231"/>
        <v>0</v>
      </c>
      <c r="DG168" s="44"/>
      <c r="DH168" s="44">
        <f t="shared" si="1232"/>
        <v>0</v>
      </c>
      <c r="DI168" s="44"/>
      <c r="DJ168" s="44">
        <f t="shared" si="1233"/>
        <v>0</v>
      </c>
      <c r="DK168" s="44"/>
      <c r="DL168" s="44">
        <f t="shared" si="1234"/>
        <v>0</v>
      </c>
      <c r="DM168" s="44"/>
      <c r="DN168" s="44">
        <f t="shared" si="1130"/>
        <v>0</v>
      </c>
      <c r="DO168" s="44"/>
      <c r="DP168" s="44">
        <f t="shared" si="1068"/>
        <v>0</v>
      </c>
      <c r="DQ168" s="44">
        <f t="shared" si="1078"/>
        <v>9</v>
      </c>
      <c r="DR168" s="44">
        <f t="shared" si="1078"/>
        <v>1074658.9202708332</v>
      </c>
    </row>
    <row r="169" spans="1:122" ht="45" customHeight="1" x14ac:dyDescent="0.25">
      <c r="A169" s="51"/>
      <c r="B169" s="52">
        <v>140</v>
      </c>
      <c r="C169" s="38" t="s">
        <v>300</v>
      </c>
      <c r="D169" s="39">
        <f t="shared" si="1072"/>
        <v>19063</v>
      </c>
      <c r="E169" s="40">
        <v>18530</v>
      </c>
      <c r="F169" s="40">
        <v>18715</v>
      </c>
      <c r="G169" s="53">
        <v>2.56</v>
      </c>
      <c r="H169" s="42">
        <v>1</v>
      </c>
      <c r="I169" s="42">
        <v>1</v>
      </c>
      <c r="J169" s="43"/>
      <c r="K169" s="39">
        <v>1.4</v>
      </c>
      <c r="L169" s="39">
        <v>1.68</v>
      </c>
      <c r="M169" s="39">
        <v>2.23</v>
      </c>
      <c r="N169" s="39">
        <v>2.57</v>
      </c>
      <c r="O169" s="44">
        <v>0</v>
      </c>
      <c r="P169" s="44">
        <f t="shared" si="1184"/>
        <v>0</v>
      </c>
      <c r="Q169" s="44">
        <v>0</v>
      </c>
      <c r="R169" s="44">
        <f t="shared" si="1185"/>
        <v>0</v>
      </c>
      <c r="S169" s="44"/>
      <c r="T169" s="44">
        <f t="shared" si="1186"/>
        <v>0</v>
      </c>
      <c r="U169" s="44"/>
      <c r="V169" s="44">
        <f t="shared" si="1187"/>
        <v>0</v>
      </c>
      <c r="W169" s="44">
        <v>0</v>
      </c>
      <c r="X169" s="44">
        <f t="shared" si="1188"/>
        <v>0</v>
      </c>
      <c r="Y169" s="44">
        <v>0</v>
      </c>
      <c r="Z169" s="44">
        <f t="shared" si="1189"/>
        <v>0</v>
      </c>
      <c r="AA169" s="44"/>
      <c r="AB169" s="44">
        <f t="shared" si="1190"/>
        <v>0</v>
      </c>
      <c r="AC169" s="44"/>
      <c r="AD169" s="44">
        <f t="shared" si="1191"/>
        <v>0</v>
      </c>
      <c r="AE169" s="44">
        <v>0</v>
      </c>
      <c r="AF169" s="44">
        <f t="shared" si="1192"/>
        <v>0</v>
      </c>
      <c r="AG169" s="44">
        <v>0</v>
      </c>
      <c r="AH169" s="44">
        <f t="shared" si="1193"/>
        <v>0</v>
      </c>
      <c r="AI169" s="44"/>
      <c r="AJ169" s="44">
        <f t="shared" si="1194"/>
        <v>0</v>
      </c>
      <c r="AK169" s="44"/>
      <c r="AL169" s="44">
        <f t="shared" si="1195"/>
        <v>0</v>
      </c>
      <c r="AM169" s="62">
        <v>0</v>
      </c>
      <c r="AN169" s="44">
        <f t="shared" si="1196"/>
        <v>0</v>
      </c>
      <c r="AO169" s="48">
        <v>0</v>
      </c>
      <c r="AP169" s="44">
        <f t="shared" si="1197"/>
        <v>0</v>
      </c>
      <c r="AQ169" s="44"/>
      <c r="AR169" s="44">
        <f t="shared" si="1198"/>
        <v>0</v>
      </c>
      <c r="AS169" s="44"/>
      <c r="AT169" s="44">
        <f t="shared" si="1199"/>
        <v>0</v>
      </c>
      <c r="AU169" s="44"/>
      <c r="AV169" s="44">
        <f t="shared" si="1200"/>
        <v>0</v>
      </c>
      <c r="AW169" s="44"/>
      <c r="AX169" s="44">
        <f t="shared" si="1201"/>
        <v>0</v>
      </c>
      <c r="AY169" s="44"/>
      <c r="AZ169" s="44">
        <f t="shared" si="1202"/>
        <v>0</v>
      </c>
      <c r="BA169" s="44"/>
      <c r="BB169" s="44">
        <f t="shared" si="1203"/>
        <v>0</v>
      </c>
      <c r="BC169" s="44"/>
      <c r="BD169" s="44">
        <f t="shared" si="1204"/>
        <v>0</v>
      </c>
      <c r="BE169" s="44"/>
      <c r="BF169" s="44">
        <f t="shared" si="1205"/>
        <v>0</v>
      </c>
      <c r="BG169" s="44"/>
      <c r="BH169" s="44">
        <f t="shared" si="1206"/>
        <v>0</v>
      </c>
      <c r="BI169" s="44"/>
      <c r="BJ169" s="44">
        <f t="shared" si="1207"/>
        <v>0</v>
      </c>
      <c r="BK169" s="44">
        <v>0</v>
      </c>
      <c r="BL169" s="44">
        <f t="shared" si="1208"/>
        <v>0</v>
      </c>
      <c r="BM169" s="44"/>
      <c r="BN169" s="44">
        <f t="shared" si="1235"/>
        <v>0</v>
      </c>
      <c r="BO169" s="54"/>
      <c r="BP169" s="44">
        <f t="shared" si="1210"/>
        <v>0</v>
      </c>
      <c r="BQ169" s="44"/>
      <c r="BR169" s="44">
        <f t="shared" si="1211"/>
        <v>0</v>
      </c>
      <c r="BS169" s="44"/>
      <c r="BT169" s="44">
        <f t="shared" si="1212"/>
        <v>0</v>
      </c>
      <c r="BU169" s="44"/>
      <c r="BV169" s="44">
        <f t="shared" si="1213"/>
        <v>0</v>
      </c>
      <c r="BW169" s="44"/>
      <c r="BX169" s="44">
        <f t="shared" si="1214"/>
        <v>0</v>
      </c>
      <c r="BY169" s="44"/>
      <c r="BZ169" s="44">
        <f t="shared" si="1215"/>
        <v>0</v>
      </c>
      <c r="CA169" s="44"/>
      <c r="CB169" s="44">
        <f t="shared" si="1216"/>
        <v>0</v>
      </c>
      <c r="CC169" s="44"/>
      <c r="CD169" s="44">
        <f t="shared" si="1217"/>
        <v>0</v>
      </c>
      <c r="CE169" s="44"/>
      <c r="CF169" s="44">
        <f t="shared" si="1218"/>
        <v>0</v>
      </c>
      <c r="CG169" s="44"/>
      <c r="CH169" s="44">
        <f t="shared" si="1219"/>
        <v>0</v>
      </c>
      <c r="CI169" s="44"/>
      <c r="CJ169" s="44">
        <f t="shared" si="1220"/>
        <v>0</v>
      </c>
      <c r="CK169" s="44"/>
      <c r="CL169" s="44">
        <f t="shared" si="1221"/>
        <v>0</v>
      </c>
      <c r="CM169" s="44"/>
      <c r="CN169" s="44">
        <f t="shared" si="1222"/>
        <v>0</v>
      </c>
      <c r="CO169" s="44"/>
      <c r="CP169" s="44">
        <f t="shared" si="1223"/>
        <v>0</v>
      </c>
      <c r="CQ169" s="49"/>
      <c r="CR169" s="44">
        <f t="shared" si="1224"/>
        <v>0</v>
      </c>
      <c r="CS169" s="44"/>
      <c r="CT169" s="44">
        <f t="shared" si="1225"/>
        <v>0</v>
      </c>
      <c r="CU169" s="44"/>
      <c r="CV169" s="44">
        <f t="shared" si="1226"/>
        <v>0</v>
      </c>
      <c r="CW169" s="44"/>
      <c r="CX169" s="44">
        <f t="shared" si="1227"/>
        <v>0</v>
      </c>
      <c r="CY169" s="44"/>
      <c r="CZ169" s="44">
        <f t="shared" si="1228"/>
        <v>0</v>
      </c>
      <c r="DA169" s="44"/>
      <c r="DB169" s="44">
        <f t="shared" si="1229"/>
        <v>0</v>
      </c>
      <c r="DC169" s="44"/>
      <c r="DD169" s="44">
        <f t="shared" si="1230"/>
        <v>0</v>
      </c>
      <c r="DE169" s="44"/>
      <c r="DF169" s="44">
        <f t="shared" si="1231"/>
        <v>0</v>
      </c>
      <c r="DG169" s="44"/>
      <c r="DH169" s="44">
        <f t="shared" si="1232"/>
        <v>0</v>
      </c>
      <c r="DI169" s="44"/>
      <c r="DJ169" s="44">
        <f t="shared" si="1233"/>
        <v>0</v>
      </c>
      <c r="DK169" s="44"/>
      <c r="DL169" s="44">
        <f t="shared" si="1234"/>
        <v>0</v>
      </c>
      <c r="DM169" s="44"/>
      <c r="DN169" s="44">
        <f t="shared" si="1130"/>
        <v>0</v>
      </c>
      <c r="DO169" s="44"/>
      <c r="DP169" s="44">
        <f t="shared" si="1068"/>
        <v>0</v>
      </c>
      <c r="DQ169" s="44">
        <f t="shared" si="1078"/>
        <v>0</v>
      </c>
      <c r="DR169" s="44">
        <f t="shared" si="1078"/>
        <v>0</v>
      </c>
    </row>
    <row r="170" spans="1:122" ht="45" customHeight="1" x14ac:dyDescent="0.25">
      <c r="A170" s="51"/>
      <c r="B170" s="52">
        <v>141</v>
      </c>
      <c r="C170" s="38" t="s">
        <v>301</v>
      </c>
      <c r="D170" s="39">
        <f t="shared" si="1072"/>
        <v>19063</v>
      </c>
      <c r="E170" s="40">
        <v>18530</v>
      </c>
      <c r="F170" s="40">
        <v>18715</v>
      </c>
      <c r="G170" s="53">
        <v>3.6</v>
      </c>
      <c r="H170" s="42">
        <v>1</v>
      </c>
      <c r="I170" s="42">
        <v>1</v>
      </c>
      <c r="J170" s="43"/>
      <c r="K170" s="39">
        <v>1.4</v>
      </c>
      <c r="L170" s="39">
        <v>1.68</v>
      </c>
      <c r="M170" s="39">
        <v>2.23</v>
      </c>
      <c r="N170" s="39">
        <v>2.57</v>
      </c>
      <c r="O170" s="44">
        <v>6</v>
      </c>
      <c r="P170" s="44">
        <f t="shared" si="1184"/>
        <v>603690.31799999997</v>
      </c>
      <c r="Q170" s="44">
        <v>0</v>
      </c>
      <c r="R170" s="44">
        <f t="shared" si="1185"/>
        <v>0</v>
      </c>
      <c r="S170" s="44"/>
      <c r="T170" s="44">
        <f t="shared" si="1186"/>
        <v>0</v>
      </c>
      <c r="U170" s="44"/>
      <c r="V170" s="44">
        <f t="shared" si="1187"/>
        <v>0</v>
      </c>
      <c r="W170" s="44">
        <v>56</v>
      </c>
      <c r="X170" s="44">
        <f t="shared" si="1188"/>
        <v>5672553.717600001</v>
      </c>
      <c r="Y170" s="44">
        <v>0</v>
      </c>
      <c r="Z170" s="44">
        <f t="shared" si="1189"/>
        <v>0</v>
      </c>
      <c r="AA170" s="44"/>
      <c r="AB170" s="44">
        <f t="shared" si="1190"/>
        <v>0</v>
      </c>
      <c r="AC170" s="44"/>
      <c r="AD170" s="44">
        <f t="shared" si="1191"/>
        <v>0</v>
      </c>
      <c r="AE170" s="44">
        <v>0</v>
      </c>
      <c r="AF170" s="44">
        <f t="shared" si="1192"/>
        <v>0</v>
      </c>
      <c r="AG170" s="44">
        <v>0</v>
      </c>
      <c r="AH170" s="44">
        <f t="shared" si="1193"/>
        <v>0</v>
      </c>
      <c r="AI170" s="44"/>
      <c r="AJ170" s="44">
        <f t="shared" si="1194"/>
        <v>0</v>
      </c>
      <c r="AK170" s="44"/>
      <c r="AL170" s="44">
        <f t="shared" si="1195"/>
        <v>0</v>
      </c>
      <c r="AM170" s="62">
        <v>0</v>
      </c>
      <c r="AN170" s="44">
        <f t="shared" si="1196"/>
        <v>0</v>
      </c>
      <c r="AO170" s="48">
        <v>1</v>
      </c>
      <c r="AP170" s="44">
        <f t="shared" si="1197"/>
        <v>116299.23983999998</v>
      </c>
      <c r="AQ170" s="44"/>
      <c r="AR170" s="44">
        <f t="shared" si="1198"/>
        <v>0</v>
      </c>
      <c r="AS170" s="44"/>
      <c r="AT170" s="44">
        <f t="shared" si="1199"/>
        <v>0</v>
      </c>
      <c r="AU170" s="44">
        <v>3</v>
      </c>
      <c r="AV170" s="44">
        <f t="shared" si="1200"/>
        <v>360052.44660000002</v>
      </c>
      <c r="AW170" s="44"/>
      <c r="AX170" s="44">
        <f t="shared" si="1201"/>
        <v>0</v>
      </c>
      <c r="AY170" s="44"/>
      <c r="AZ170" s="44">
        <f t="shared" si="1202"/>
        <v>0</v>
      </c>
      <c r="BA170" s="44"/>
      <c r="BB170" s="44">
        <f t="shared" si="1203"/>
        <v>0</v>
      </c>
      <c r="BC170" s="44"/>
      <c r="BD170" s="44">
        <f t="shared" si="1204"/>
        <v>0</v>
      </c>
      <c r="BE170" s="44"/>
      <c r="BF170" s="44">
        <f t="shared" si="1205"/>
        <v>0</v>
      </c>
      <c r="BG170" s="44"/>
      <c r="BH170" s="44">
        <f t="shared" si="1206"/>
        <v>0</v>
      </c>
      <c r="BI170" s="44"/>
      <c r="BJ170" s="44">
        <f t="shared" si="1207"/>
        <v>0</v>
      </c>
      <c r="BK170" s="44">
        <v>3</v>
      </c>
      <c r="BL170" s="44">
        <f t="shared" si="1208"/>
        <v>303886.8063</v>
      </c>
      <c r="BM170" s="44"/>
      <c r="BN170" s="44">
        <f t="shared" si="1235"/>
        <v>0</v>
      </c>
      <c r="BO170" s="54"/>
      <c r="BP170" s="44">
        <f t="shared" si="1210"/>
        <v>0</v>
      </c>
      <c r="BQ170" s="44"/>
      <c r="BR170" s="44">
        <f t="shared" si="1211"/>
        <v>0</v>
      </c>
      <c r="BS170" s="44"/>
      <c r="BT170" s="44">
        <f t="shared" si="1212"/>
        <v>0</v>
      </c>
      <c r="BU170" s="44"/>
      <c r="BV170" s="44">
        <f t="shared" si="1213"/>
        <v>0</v>
      </c>
      <c r="BW170" s="44"/>
      <c r="BX170" s="44">
        <f t="shared" si="1214"/>
        <v>0</v>
      </c>
      <c r="BY170" s="44"/>
      <c r="BZ170" s="44">
        <f t="shared" si="1215"/>
        <v>0</v>
      </c>
      <c r="CA170" s="44"/>
      <c r="CB170" s="44">
        <f t="shared" si="1216"/>
        <v>0</v>
      </c>
      <c r="CC170" s="44"/>
      <c r="CD170" s="44">
        <f t="shared" si="1217"/>
        <v>0</v>
      </c>
      <c r="CE170" s="44"/>
      <c r="CF170" s="44">
        <f t="shared" si="1218"/>
        <v>0</v>
      </c>
      <c r="CG170" s="44"/>
      <c r="CH170" s="44">
        <f t="shared" si="1219"/>
        <v>0</v>
      </c>
      <c r="CI170" s="44"/>
      <c r="CJ170" s="44">
        <f t="shared" si="1220"/>
        <v>0</v>
      </c>
      <c r="CK170" s="44"/>
      <c r="CL170" s="44">
        <f t="shared" si="1221"/>
        <v>0</v>
      </c>
      <c r="CM170" s="44"/>
      <c r="CN170" s="44">
        <f t="shared" si="1222"/>
        <v>0</v>
      </c>
      <c r="CO170" s="44"/>
      <c r="CP170" s="44">
        <f t="shared" si="1223"/>
        <v>0</v>
      </c>
      <c r="CQ170" s="49"/>
      <c r="CR170" s="44">
        <f t="shared" si="1224"/>
        <v>0</v>
      </c>
      <c r="CS170" s="44"/>
      <c r="CT170" s="44">
        <f t="shared" si="1225"/>
        <v>0</v>
      </c>
      <c r="CU170" s="44"/>
      <c r="CV170" s="44">
        <f t="shared" si="1226"/>
        <v>0</v>
      </c>
      <c r="CW170" s="44"/>
      <c r="CX170" s="44">
        <f t="shared" si="1227"/>
        <v>0</v>
      </c>
      <c r="CY170" s="44"/>
      <c r="CZ170" s="44">
        <f t="shared" si="1228"/>
        <v>0</v>
      </c>
      <c r="DA170" s="44"/>
      <c r="DB170" s="44">
        <f t="shared" si="1229"/>
        <v>0</v>
      </c>
      <c r="DC170" s="44"/>
      <c r="DD170" s="44">
        <f t="shared" si="1230"/>
        <v>0</v>
      </c>
      <c r="DE170" s="44"/>
      <c r="DF170" s="44">
        <f t="shared" si="1231"/>
        <v>0</v>
      </c>
      <c r="DG170" s="44"/>
      <c r="DH170" s="44">
        <f t="shared" si="1232"/>
        <v>0</v>
      </c>
      <c r="DI170" s="44"/>
      <c r="DJ170" s="44">
        <f t="shared" si="1233"/>
        <v>0</v>
      </c>
      <c r="DK170" s="44"/>
      <c r="DL170" s="44">
        <f t="shared" si="1234"/>
        <v>0</v>
      </c>
      <c r="DM170" s="44"/>
      <c r="DN170" s="44">
        <f t="shared" si="1130"/>
        <v>0</v>
      </c>
      <c r="DO170" s="44"/>
      <c r="DP170" s="44">
        <f t="shared" si="1068"/>
        <v>0</v>
      </c>
      <c r="DQ170" s="44">
        <f t="shared" si="1078"/>
        <v>69</v>
      </c>
      <c r="DR170" s="44">
        <f t="shared" si="1078"/>
        <v>7056482.5283400016</v>
      </c>
    </row>
    <row r="171" spans="1:122" ht="34.5" customHeight="1" x14ac:dyDescent="0.25">
      <c r="A171" s="51"/>
      <c r="B171" s="52">
        <v>142</v>
      </c>
      <c r="C171" s="38" t="s">
        <v>302</v>
      </c>
      <c r="D171" s="39">
        <f t="shared" si="1072"/>
        <v>19063</v>
      </c>
      <c r="E171" s="40">
        <v>18530</v>
      </c>
      <c r="F171" s="40">
        <v>18715</v>
      </c>
      <c r="G171" s="53">
        <v>4.2699999999999996</v>
      </c>
      <c r="H171" s="42">
        <v>1</v>
      </c>
      <c r="I171" s="42">
        <v>1</v>
      </c>
      <c r="J171" s="43"/>
      <c r="K171" s="39">
        <v>1.4</v>
      </c>
      <c r="L171" s="39">
        <v>1.68</v>
      </c>
      <c r="M171" s="39">
        <v>2.23</v>
      </c>
      <c r="N171" s="39">
        <v>2.57</v>
      </c>
      <c r="O171" s="44">
        <v>106</v>
      </c>
      <c r="P171" s="44">
        <f t="shared" ref="P171:P174" si="1236">(O171/12*5*$D171*$G171*$H171*$K171*P$8)+(O171/12*4*$E171*$G171*$I171*$K171)+(O171/12*3*$F171*$G171*$I171*$K171)</f>
        <v>11962234.007849999</v>
      </c>
      <c r="Q171" s="44">
        <v>0</v>
      </c>
      <c r="R171" s="44">
        <f t="shared" ref="R171:R174" si="1237">(Q171/12*5*$D171*$G171*$H171*$K171*R$8)+(Q171/12*4*$E171*$G171*$I171*$K171)+(Q171/12*3*$F171*$G171*$I171*$K171)</f>
        <v>0</v>
      </c>
      <c r="S171" s="44">
        <v>0</v>
      </c>
      <c r="T171" s="44">
        <f t="shared" ref="T171:T174" si="1238">(S171/12*5*$D171*$G171*$H171*$K171*T$8)+(S171/12*4*$E171*$G171*$I171*$K171)+(S171/12*3*$F171*$G171*$I171*$K171)</f>
        <v>0</v>
      </c>
      <c r="U171" s="44"/>
      <c r="V171" s="44">
        <f t="shared" ref="V171:V174" si="1239">(U171/12*5*$D171*$G171*$H171*$K171*V$8)+(U171/12*4*$E171*$G171*$I171*$K171)+(U171/12*3*$F171*$G171*$I171*$K171)</f>
        <v>0</v>
      </c>
      <c r="W171" s="44">
        <v>0</v>
      </c>
      <c r="X171" s="44">
        <f t="shared" ref="X171:X174" si="1240">(W171/12*5*$D171*$G171*$H171*$K171*X$8)+(W171/12*4*$E171*$G171*$I171*$K171)+(W171/12*3*$F171*$G171*$I171*$K171)</f>
        <v>0</v>
      </c>
      <c r="Y171" s="44">
        <v>0</v>
      </c>
      <c r="Z171" s="44">
        <f t="shared" ref="Z171:Z174" si="1241">(Y171/12*5*$D171*$G171*$H171*$K171*Z$8)+(Y171/12*4*$E171*$G171*$I171*$K171)+(Y171/12*3*$F171*$G171*$I171*$K171)</f>
        <v>0</v>
      </c>
      <c r="AA171" s="44">
        <v>0</v>
      </c>
      <c r="AB171" s="44">
        <f t="shared" ref="AB171:AB174" si="1242">(AA171/12*5*$D171*$G171*$H171*$K171*AB$8)+(AA171/12*4*$E171*$G171*$I171*$K171)+(AA171/12*3*$F171*$G171*$I171*$K171)</f>
        <v>0</v>
      </c>
      <c r="AC171" s="44">
        <v>0</v>
      </c>
      <c r="AD171" s="44">
        <f t="shared" ref="AD171:AD174" si="1243">(AC171/12*5*$D171*$G171*$H171*$K171*AD$8)+(AC171/12*4*$E171*$G171*$I171*$K171)+(AC171/12*3*$F171*$G171*$I171*$K171)</f>
        <v>0</v>
      </c>
      <c r="AE171" s="44">
        <v>0</v>
      </c>
      <c r="AF171" s="44">
        <f t="shared" ref="AF171:AF174" si="1244">(AE171/12*5*$D171*$G171*$H171*$K171*AF$8)+(AE171/12*4*$E171*$G171*$I171*$K171)+(AE171/12*3*$F171*$G171*$I171*$K171)</f>
        <v>0</v>
      </c>
      <c r="AG171" s="44">
        <v>0</v>
      </c>
      <c r="AH171" s="44">
        <f t="shared" ref="AH171:AH174" si="1245">(AG171/12*5*$D171*$G171*$H171*$K171*AH$8)+(AG171/12*4*$E171*$G171*$I171*$K171)+(AG171/12*3*$F171*$G171*$I171*$K171)</f>
        <v>0</v>
      </c>
      <c r="AI171" s="44">
        <v>0</v>
      </c>
      <c r="AJ171" s="44">
        <f t="shared" ref="AJ171:AJ174" si="1246">(AI171/12*5*$D171*$G171*$H171*$K171*AJ$8)+(AI171/12*4*$E171*$G171*$I171*$K171)+(AI171/12*3*$F171*$G171*$I171*$K171)</f>
        <v>0</v>
      </c>
      <c r="AK171" s="44"/>
      <c r="AL171" s="44">
        <f t="shared" ref="AL171:AL174" si="1247">(AK171/12*5*$D171*$G171*$H171*$K171*AL$8)+(AK171/12*4*$E171*$G171*$I171*$K171)+(AK171/12*3*$F171*$G171*$I171*$K171)</f>
        <v>0</v>
      </c>
      <c r="AM171" s="62">
        <v>0</v>
      </c>
      <c r="AN171" s="44">
        <f t="shared" ref="AN171:AN174" si="1248">(AM171/12*5*$D171*$G171*$H171*$K171*AN$8)+(AM171/12*4*$E171*$G171*$I171*$K171)+(AM171/12*3*$F171*$G171*$I171*$K171)</f>
        <v>0</v>
      </c>
      <c r="AO171" s="48">
        <v>0</v>
      </c>
      <c r="AP171" s="44">
        <f t="shared" ref="AP171:AP174" si="1249">(AO171/12*5*$D171*$G171*$H171*$L171*AP$8)+(AO171/12*4*$E171*$G171*$I171*$L171)+(AO171/12*3*$F171*$G171*$I171*$L171)</f>
        <v>0</v>
      </c>
      <c r="AQ171" s="44">
        <v>0</v>
      </c>
      <c r="AR171" s="44">
        <f t="shared" ref="AR171:AR174" si="1250">(AQ171/12*5*$D171*$G171*$H171*$L171*AR$8)+(AQ171/12*4*$E171*$G171*$I171*$L171)+(AQ171/12*3*$F171*$G171*$I171*$L171)</f>
        <v>0</v>
      </c>
      <c r="AS171" s="44"/>
      <c r="AT171" s="44">
        <f t="shared" ref="AT171:AT174" si="1251">(AS171/12*5*$D171*$G171*$H171*$L171*AT$8)+(AS171/12*4*$E171*$G171*$I171*$L171)+(AS171/12*3*$F171*$G171*$I171*$L171)</f>
        <v>0</v>
      </c>
      <c r="AU171" s="44"/>
      <c r="AV171" s="44">
        <f t="shared" ref="AV171:AV174" si="1252">(AU171/12*5*$D171*$G171*$H171*$L171*AV$8)+(AU171/12*4*$E171*$G171*$I171*$L171)+(AU171/12*3*$F171*$G171*$I171*$L171)</f>
        <v>0</v>
      </c>
      <c r="AW171" s="44"/>
      <c r="AX171" s="44">
        <f t="shared" ref="AX171:AX174" si="1253">(AW171/12*5*$D171*$G171*$H171*$K171*AX$8)+(AW171/12*4*$E171*$G171*$I171*$K171)+(AW171/12*3*$F171*$G171*$I171*$K171)</f>
        <v>0</v>
      </c>
      <c r="AY171" s="44"/>
      <c r="AZ171" s="44">
        <f t="shared" ref="AZ171:AZ174" si="1254">(AY171/12*5*$D171*$G171*$H171*$K171*AZ$8)+(AY171/12*4*$E171*$G171*$I171*$K171)+(AY171/12*3*$F171*$G171*$I171*$K171)</f>
        <v>0</v>
      </c>
      <c r="BA171" s="44">
        <v>0</v>
      </c>
      <c r="BB171" s="44">
        <f t="shared" ref="BB171:BB174" si="1255">(BA171/12*5*$D171*$G171*$H171*$L171*BB$8)+(BA171/12*4*$E171*$G171*$I171*$L171)+(BA171/12*3*$F171*$G171*$I171*$L171)</f>
        <v>0</v>
      </c>
      <c r="BC171" s="44">
        <v>0</v>
      </c>
      <c r="BD171" s="44">
        <f t="shared" ref="BD171:BD174" si="1256">(BC171/12*5*$D171*$G171*$H171*$K171*BD$8)+(BC171/12*4*$E171*$G171*$I171*$K171)+(BC171/12*3*$F171*$G171*$I171*$K171)</f>
        <v>0</v>
      </c>
      <c r="BE171" s="44">
        <v>0</v>
      </c>
      <c r="BF171" s="44">
        <f t="shared" ref="BF171:BF174" si="1257">(BE171/12*5*$D171*$G171*$H171*$K171*BF$8)+(BE171/12*4*$E171*$G171*$I171*$K171)+(BE171/12*3*$F171*$G171*$I171*$K171)</f>
        <v>0</v>
      </c>
      <c r="BG171" s="44">
        <v>0</v>
      </c>
      <c r="BH171" s="44">
        <f t="shared" ref="BH171:BH174" si="1258">(BG171/12*5*$D171*$G171*$H171*$K171*BH$8)+(BG171/12*4*$E171*$G171*$I171*$K171)+(BG171/12*3*$F171*$G171*$I171*$K171)</f>
        <v>0</v>
      </c>
      <c r="BI171" s="44">
        <v>0</v>
      </c>
      <c r="BJ171" s="44">
        <f t="shared" ref="BJ171:BJ174" si="1259">(BI171/12*5*$D171*$G171*$H171*$L171*BJ$8)+(BI171/12*4*$E171*$G171*$I171*$L171)+(BI171/12*3*$F171*$G171*$I171*$L171)</f>
        <v>0</v>
      </c>
      <c r="BK171" s="44">
        <v>0</v>
      </c>
      <c r="BL171" s="44">
        <f t="shared" ref="BL171:BL174" si="1260">(BK171/12*5*$D171*$G171*$H171*$K171*BL$8)+(BK171/12*4*$E171*$G171*$I171*$K171)+(BK171/12*3*$F171*$G171*$I171*$K171)</f>
        <v>0</v>
      </c>
      <c r="BM171" s="44">
        <v>0</v>
      </c>
      <c r="BN171" s="44">
        <f t="shared" ref="BN171:BN174" si="1261">(BM171/12*5*$D171*$G171*$H171*$K171*BN$8)+(BM171/12*4*$E171*$G171*$I171*$K171)+(BM171/12*3*$F171*$G171*$I171*$K171)</f>
        <v>0</v>
      </c>
      <c r="BO171" s="54">
        <v>0</v>
      </c>
      <c r="BP171" s="44">
        <f t="shared" ref="BP171:BP174" si="1262">(BO171/12*5*$D171*$G171*$H171*$L171*BP$8)+(BO171/12*4*$E171*$G171*$I171*$L171)+(BO171/12*3*$F171*$G171*$I171*$L171)</f>
        <v>0</v>
      </c>
      <c r="BQ171" s="44">
        <v>0</v>
      </c>
      <c r="BR171" s="44">
        <f t="shared" ref="BR171:BR174" si="1263">(BQ171/12*5*$D171*$G171*$H171*$L171*BR$8)+(BQ171/12*4*$E171*$G171*$I171*$L171)+(BQ171/12*3*$F171*$G171*$I171*$L171)</f>
        <v>0</v>
      </c>
      <c r="BS171" s="44">
        <v>0</v>
      </c>
      <c r="BT171" s="44">
        <f t="shared" ref="BT171:BT174" si="1264">(BS171/12*5*$D171*$G171*$H171*$K171*BT$8)+(BS171/12*4*$E171*$G171*$I171*$K171)+(BS171/12*3*$F171*$G171*$I171*$K171)</f>
        <v>0</v>
      </c>
      <c r="BU171" s="44">
        <v>0</v>
      </c>
      <c r="BV171" s="44">
        <f t="shared" ref="BV171:BV174" si="1265">(BU171/12*5*$D171*$G171*$H171*$K171*BV$8)+(BU171/12*4*$E171*$G171*$I171*$K171)+(BU171/12*3*$F171*$G171*$I171*$K171)</f>
        <v>0</v>
      </c>
      <c r="BW171" s="44">
        <v>0</v>
      </c>
      <c r="BX171" s="44">
        <f t="shared" ref="BX171:BX174" si="1266">(BW171/12*5*$D171*$G171*$H171*$L171*BX$8)+(BW171/12*4*$E171*$G171*$I171*$L171)+(BW171/12*3*$F171*$G171*$I171*$L171)</f>
        <v>0</v>
      </c>
      <c r="BY171" s="44"/>
      <c r="BZ171" s="44">
        <f t="shared" ref="BZ171:BZ174" si="1267">(BY171/12*5*$D171*$G171*$H171*$L171*BZ$8)+(BY171/12*4*$E171*$G171*$I171*$L171)+(BY171/12*3*$F171*$G171*$I171*$L171)</f>
        <v>0</v>
      </c>
      <c r="CA171" s="44">
        <v>0</v>
      </c>
      <c r="CB171" s="44">
        <f t="shared" ref="CB171:CB174" si="1268">(CA171/12*5*$D171*$G171*$H171*$K171*CB$8)+(CA171/12*4*$E171*$G171*$I171*$K171)+(CA171/12*3*$F171*$G171*$I171*$K171)</f>
        <v>0</v>
      </c>
      <c r="CC171" s="44">
        <v>0</v>
      </c>
      <c r="CD171" s="44">
        <f t="shared" ref="CD171:CD174" si="1269">(CC171/12*5*$D171*$G171*$H171*$L171*CD$8)+(CC171/12*4*$E171*$G171*$I171*$L171)+(CC171/12*3*$F171*$G171*$I171*$L171)</f>
        <v>0</v>
      </c>
      <c r="CE171" s="44">
        <v>0</v>
      </c>
      <c r="CF171" s="44">
        <f t="shared" ref="CF171:CF174" si="1270">(CE171/12*5*$D171*$G171*$H171*$K171*CF$8)+(CE171/12*4*$E171*$G171*$I171*$K171)+(CE171/12*3*$F171*$G171*$I171*$K171)</f>
        <v>0</v>
      </c>
      <c r="CG171" s="44"/>
      <c r="CH171" s="44">
        <f t="shared" ref="CH171:CH174" si="1271">(CG171/12*5*$D171*$G171*$H171*$K171*CH$8)+(CG171/12*4*$E171*$G171*$I171*$K171)+(CG171/12*3*$F171*$G171*$I171*$K171)</f>
        <v>0</v>
      </c>
      <c r="CI171" s="44"/>
      <c r="CJ171" s="44">
        <f t="shared" ref="CJ171:CJ174" si="1272">(CI171/12*5*$D171*$G171*$H171*$K171*CJ$8)+(CI171/12*4*$E171*$G171*$I171*$K171)+(CI171/12*3*$F171*$G171*$I171*$K171)</f>
        <v>0</v>
      </c>
      <c r="CK171" s="44"/>
      <c r="CL171" s="44">
        <f t="shared" ref="CL171:CL174" si="1273">(CK171/12*5*$D171*$G171*$H171*$K171*CL$8)+(CK171/12*4*$E171*$G171*$I171*$K171)+(CK171/12*3*$F171*$G171*$I171*$K171)</f>
        <v>0</v>
      </c>
      <c r="CM171" s="44"/>
      <c r="CN171" s="44">
        <f t="shared" ref="CN171:CN174" si="1274">(CM171/12*5*$D171*$G171*$H171*$L171*CN$8)+(CM171/12*4*$E171*$G171*$I171*$L171)+(CM171/12*3*$F171*$G171*$I171*$L171)</f>
        <v>0</v>
      </c>
      <c r="CO171" s="44"/>
      <c r="CP171" s="44">
        <f t="shared" ref="CP171:CP174" si="1275">(CO171/12*5*$D171*$G171*$H171*$L171*CP$8)+(CO171/12*4*$E171*$G171*$I171*$L171)+(CO171/12*3*$F171*$G171*$I171*$L171)</f>
        <v>0</v>
      </c>
      <c r="CQ171" s="49"/>
      <c r="CR171" s="44">
        <f t="shared" ref="CR171:CR174" si="1276">(CQ171/12*5*$D171*$G171*$H171*$K171*CR$8)+(CQ171/12*4*$E171*$G171*$I171*$K171)+(CQ171/12*3*$F171*$G171*$I171*$K171)</f>
        <v>0</v>
      </c>
      <c r="CS171" s="44"/>
      <c r="CT171" s="44">
        <f t="shared" ref="CT171:CT174" si="1277">(CS171/12*5*$D171*$G171*$H171*$L171*CT$8)+(CS171/12*4*$E171*$G171*$I171*$L171)+(CS171/12*3*$F171*$G171*$I171*$L171)</f>
        <v>0</v>
      </c>
      <c r="CU171" s="44"/>
      <c r="CV171" s="44">
        <f t="shared" ref="CV171:CV174" si="1278">(CU171/12*5*$D171*$G171*$H171*$L171*CV$8)+(CU171/12*4*$E171*$G171*$I171*$L171)+(CU171/12*3*$F171*$G171*$I171*$L171)</f>
        <v>0</v>
      </c>
      <c r="CW171" s="44"/>
      <c r="CX171" s="44">
        <f t="shared" ref="CX171:CX174" si="1279">(CW171/12*5*$D171*$G171*$H171*$L171*CX$8)+(CW171/12*4*$E171*$G171*$I171*$L171)+(CW171/12*3*$F171*$G171*$I171*$L171)</f>
        <v>0</v>
      </c>
      <c r="CY171" s="44"/>
      <c r="CZ171" s="44">
        <f t="shared" ref="CZ171:CZ174" si="1280">(CY171/12*5*$D171*$G171*$H171*$L171*CZ$8)+(CY171/12*4*$E171*$G171*$I171*$L171)+(CY171/12*3*$F171*$G171*$I171*$L171)</f>
        <v>0</v>
      </c>
      <c r="DA171" s="44"/>
      <c r="DB171" s="44">
        <f t="shared" ref="DB171:DB174" si="1281">(DA171/12*5*$D171*$G171*$H171*$L171*DB$8)+(DA171/12*4*$E171*$G171*$I171*$L171)+(DA171/12*3*$F171*$G171*$I171*$L171)</f>
        <v>0</v>
      </c>
      <c r="DC171" s="44"/>
      <c r="DD171" s="44">
        <f t="shared" ref="DD171:DD174" si="1282">(DC171/12*5*$D171*$G171*$H171*$K171*DD$8)+(DC171/12*4*$E171*$G171*$I171*$K171)+(DC171/12*3*$F171*$G171*$I171*$K171)</f>
        <v>0</v>
      </c>
      <c r="DE171" s="44"/>
      <c r="DF171" s="44">
        <f t="shared" ref="DF171:DF174" si="1283">(DE171/12*5*$D171*$G171*$H171*$K171*DF$8)+(DE171/12*4*$E171*$G171*$I171*$K171)+(DE171/12*3*$F171*$G171*$I171*$K171)</f>
        <v>0</v>
      </c>
      <c r="DG171" s="44"/>
      <c r="DH171" s="44">
        <f t="shared" ref="DH171:DH174" si="1284">(DG171/12*5*$D171*$G171*$H171*$L171*DH$8)+(DG171/12*4*$E171*$G171*$I171*$L171)+(DG171/12*3*$F171*$G171*$I171*$L171)</f>
        <v>0</v>
      </c>
      <c r="DI171" s="44"/>
      <c r="DJ171" s="44">
        <f t="shared" ref="DJ171:DJ174" si="1285">(DI171/12*5*$D171*$G171*$H171*$L171*DJ$8)+(DI171/12*4*$E171*$G171*$I171*$L171)+(DI171/12*3*$F171*$G171*$I171*$L171)</f>
        <v>0</v>
      </c>
      <c r="DK171" s="44"/>
      <c r="DL171" s="44">
        <f t="shared" ref="DL171:DL174" si="1286">(DK171/12*5*$D171*$G171*$H171*$M171*DL$8)+(DK171/12*4*$E171*$G171*$I171*$M171)+(DK171/12*3*$F171*$G171*$I171*$M171)</f>
        <v>0</v>
      </c>
      <c r="DM171" s="44"/>
      <c r="DN171" s="44">
        <f t="shared" ref="DN171:DN174" si="1287">(DM171/12*5*$D171*$G171*$H171*$N171*DN$8)+(DM171/12*4*$E171*$G171*$I171*$N171)+(DM171/12*3*$F171*$G171*$I171*$N171)</f>
        <v>0</v>
      </c>
      <c r="DO171" s="44"/>
      <c r="DP171" s="44">
        <f t="shared" si="1068"/>
        <v>0</v>
      </c>
      <c r="DQ171" s="44">
        <f t="shared" si="1078"/>
        <v>106</v>
      </c>
      <c r="DR171" s="44">
        <f t="shared" si="1078"/>
        <v>11962234.007849999</v>
      </c>
    </row>
    <row r="172" spans="1:122" ht="45" customHeight="1" x14ac:dyDescent="0.25">
      <c r="A172" s="51"/>
      <c r="B172" s="52">
        <v>143</v>
      </c>
      <c r="C172" s="38" t="s">
        <v>303</v>
      </c>
      <c r="D172" s="39">
        <f t="shared" si="1072"/>
        <v>19063</v>
      </c>
      <c r="E172" s="40">
        <v>18530</v>
      </c>
      <c r="F172" s="40">
        <v>18715</v>
      </c>
      <c r="G172" s="53">
        <v>3.46</v>
      </c>
      <c r="H172" s="42">
        <v>1</v>
      </c>
      <c r="I172" s="42">
        <v>1</v>
      </c>
      <c r="J172" s="43"/>
      <c r="K172" s="39">
        <v>1.4</v>
      </c>
      <c r="L172" s="39">
        <v>1.68</v>
      </c>
      <c r="M172" s="39">
        <v>2.23</v>
      </c>
      <c r="N172" s="39">
        <v>2.57</v>
      </c>
      <c r="O172" s="44">
        <v>437</v>
      </c>
      <c r="P172" s="44">
        <f t="shared" si="1236"/>
        <v>39960976.237349987</v>
      </c>
      <c r="Q172" s="44">
        <v>0</v>
      </c>
      <c r="R172" s="44">
        <f t="shared" si="1237"/>
        <v>0</v>
      </c>
      <c r="S172" s="44">
        <v>0</v>
      </c>
      <c r="T172" s="44">
        <f t="shared" si="1238"/>
        <v>0</v>
      </c>
      <c r="U172" s="44"/>
      <c r="V172" s="44">
        <f t="shared" si="1239"/>
        <v>0</v>
      </c>
      <c r="W172" s="44">
        <v>213</v>
      </c>
      <c r="X172" s="44">
        <f t="shared" si="1240"/>
        <v>19616866.513404995</v>
      </c>
      <c r="Y172" s="44">
        <v>0</v>
      </c>
      <c r="Z172" s="44">
        <f t="shared" si="1241"/>
        <v>0</v>
      </c>
      <c r="AA172" s="44">
        <v>0</v>
      </c>
      <c r="AB172" s="44">
        <f t="shared" si="1242"/>
        <v>0</v>
      </c>
      <c r="AC172" s="44">
        <v>0</v>
      </c>
      <c r="AD172" s="44">
        <f t="shared" si="1243"/>
        <v>0</v>
      </c>
      <c r="AE172" s="44">
        <v>0</v>
      </c>
      <c r="AF172" s="44">
        <f t="shared" si="1244"/>
        <v>0</v>
      </c>
      <c r="AG172" s="44">
        <v>0</v>
      </c>
      <c r="AH172" s="44">
        <f t="shared" si="1245"/>
        <v>0</v>
      </c>
      <c r="AI172" s="44">
        <v>0</v>
      </c>
      <c r="AJ172" s="44">
        <f t="shared" si="1246"/>
        <v>0</v>
      </c>
      <c r="AK172" s="44"/>
      <c r="AL172" s="44">
        <f t="shared" si="1247"/>
        <v>0</v>
      </c>
      <c r="AM172" s="62">
        <v>0</v>
      </c>
      <c r="AN172" s="44">
        <f t="shared" si="1248"/>
        <v>0</v>
      </c>
      <c r="AO172" s="48">
        <v>0</v>
      </c>
      <c r="AP172" s="44">
        <f t="shared" si="1249"/>
        <v>0</v>
      </c>
      <c r="AQ172" s="44">
        <v>0</v>
      </c>
      <c r="AR172" s="44">
        <f t="shared" si="1250"/>
        <v>0</v>
      </c>
      <c r="AS172" s="44"/>
      <c r="AT172" s="44">
        <f t="shared" si="1251"/>
        <v>0</v>
      </c>
      <c r="AU172" s="44">
        <v>28</v>
      </c>
      <c r="AV172" s="44">
        <f t="shared" si="1252"/>
        <v>3053122.7739599999</v>
      </c>
      <c r="AW172" s="44"/>
      <c r="AX172" s="44">
        <f t="shared" si="1253"/>
        <v>0</v>
      </c>
      <c r="AY172" s="44"/>
      <c r="AZ172" s="44">
        <f t="shared" si="1254"/>
        <v>0</v>
      </c>
      <c r="BA172" s="44">
        <v>0</v>
      </c>
      <c r="BB172" s="44">
        <f t="shared" si="1255"/>
        <v>0</v>
      </c>
      <c r="BC172" s="44">
        <v>0</v>
      </c>
      <c r="BD172" s="44">
        <f t="shared" si="1256"/>
        <v>0</v>
      </c>
      <c r="BE172" s="44">
        <v>0</v>
      </c>
      <c r="BF172" s="44">
        <f t="shared" si="1257"/>
        <v>0</v>
      </c>
      <c r="BG172" s="44">
        <v>0</v>
      </c>
      <c r="BH172" s="44">
        <f t="shared" si="1258"/>
        <v>0</v>
      </c>
      <c r="BI172" s="44">
        <v>0</v>
      </c>
      <c r="BJ172" s="44">
        <f t="shared" si="1259"/>
        <v>0</v>
      </c>
      <c r="BK172" s="44">
        <v>0</v>
      </c>
      <c r="BL172" s="44">
        <f t="shared" si="1260"/>
        <v>0</v>
      </c>
      <c r="BM172" s="44">
        <v>0</v>
      </c>
      <c r="BN172" s="44">
        <f t="shared" si="1261"/>
        <v>0</v>
      </c>
      <c r="BO172" s="54">
        <v>0</v>
      </c>
      <c r="BP172" s="44">
        <f t="shared" si="1262"/>
        <v>0</v>
      </c>
      <c r="BQ172" s="44">
        <v>0</v>
      </c>
      <c r="BR172" s="44">
        <f t="shared" si="1263"/>
        <v>0</v>
      </c>
      <c r="BS172" s="44">
        <v>0</v>
      </c>
      <c r="BT172" s="44">
        <f t="shared" si="1264"/>
        <v>0</v>
      </c>
      <c r="BU172" s="44">
        <v>0</v>
      </c>
      <c r="BV172" s="44">
        <f t="shared" si="1265"/>
        <v>0</v>
      </c>
      <c r="BW172" s="44">
        <v>0</v>
      </c>
      <c r="BX172" s="44">
        <f t="shared" si="1266"/>
        <v>0</v>
      </c>
      <c r="BY172" s="44"/>
      <c r="BZ172" s="44">
        <f t="shared" si="1267"/>
        <v>0</v>
      </c>
      <c r="CA172" s="44">
        <v>0</v>
      </c>
      <c r="CB172" s="44">
        <f t="shared" si="1268"/>
        <v>0</v>
      </c>
      <c r="CC172" s="44">
        <v>0</v>
      </c>
      <c r="CD172" s="44">
        <f t="shared" si="1269"/>
        <v>0</v>
      </c>
      <c r="CE172" s="44">
        <v>0</v>
      </c>
      <c r="CF172" s="44">
        <f t="shared" si="1270"/>
        <v>0</v>
      </c>
      <c r="CG172" s="44"/>
      <c r="CH172" s="44">
        <f t="shared" si="1271"/>
        <v>0</v>
      </c>
      <c r="CI172" s="44"/>
      <c r="CJ172" s="44">
        <f t="shared" si="1272"/>
        <v>0</v>
      </c>
      <c r="CK172" s="44"/>
      <c r="CL172" s="44">
        <f t="shared" si="1273"/>
        <v>0</v>
      </c>
      <c r="CM172" s="44"/>
      <c r="CN172" s="44">
        <f t="shared" si="1274"/>
        <v>0</v>
      </c>
      <c r="CO172" s="44"/>
      <c r="CP172" s="44">
        <f t="shared" si="1275"/>
        <v>0</v>
      </c>
      <c r="CQ172" s="49"/>
      <c r="CR172" s="44">
        <f t="shared" si="1276"/>
        <v>0</v>
      </c>
      <c r="CS172" s="44"/>
      <c r="CT172" s="44">
        <f t="shared" si="1277"/>
        <v>0</v>
      </c>
      <c r="CU172" s="44"/>
      <c r="CV172" s="44">
        <f t="shared" si="1278"/>
        <v>0</v>
      </c>
      <c r="CW172" s="44"/>
      <c r="CX172" s="44">
        <f t="shared" si="1279"/>
        <v>0</v>
      </c>
      <c r="CY172" s="44"/>
      <c r="CZ172" s="44">
        <f t="shared" si="1280"/>
        <v>0</v>
      </c>
      <c r="DA172" s="44"/>
      <c r="DB172" s="44">
        <f t="shared" si="1281"/>
        <v>0</v>
      </c>
      <c r="DC172" s="44"/>
      <c r="DD172" s="44">
        <f t="shared" si="1282"/>
        <v>0</v>
      </c>
      <c r="DE172" s="44"/>
      <c r="DF172" s="44">
        <f t="shared" si="1283"/>
        <v>0</v>
      </c>
      <c r="DG172" s="44"/>
      <c r="DH172" s="44">
        <f t="shared" si="1284"/>
        <v>0</v>
      </c>
      <c r="DI172" s="44"/>
      <c r="DJ172" s="44">
        <f t="shared" si="1285"/>
        <v>0</v>
      </c>
      <c r="DK172" s="44"/>
      <c r="DL172" s="44">
        <f t="shared" si="1286"/>
        <v>0</v>
      </c>
      <c r="DM172" s="44"/>
      <c r="DN172" s="44">
        <f t="shared" si="1287"/>
        <v>0</v>
      </c>
      <c r="DO172" s="44"/>
      <c r="DP172" s="44">
        <f t="shared" si="1068"/>
        <v>0</v>
      </c>
      <c r="DQ172" s="44">
        <f t="shared" si="1078"/>
        <v>678</v>
      </c>
      <c r="DR172" s="44">
        <f t="shared" si="1078"/>
        <v>62630965.524714984</v>
      </c>
    </row>
    <row r="173" spans="1:122" ht="75" customHeight="1" x14ac:dyDescent="0.25">
      <c r="A173" s="51"/>
      <c r="B173" s="52">
        <v>144</v>
      </c>
      <c r="C173" s="38" t="s">
        <v>304</v>
      </c>
      <c r="D173" s="39">
        <f t="shared" si="1072"/>
        <v>19063</v>
      </c>
      <c r="E173" s="40">
        <v>18530</v>
      </c>
      <c r="F173" s="40">
        <v>18715</v>
      </c>
      <c r="G173" s="53">
        <v>2.0499999999999998</v>
      </c>
      <c r="H173" s="42">
        <v>1</v>
      </c>
      <c r="I173" s="42">
        <v>1</v>
      </c>
      <c r="J173" s="43"/>
      <c r="K173" s="39">
        <v>1.4</v>
      </c>
      <c r="L173" s="39">
        <v>1.68</v>
      </c>
      <c r="M173" s="39">
        <v>2.23</v>
      </c>
      <c r="N173" s="39">
        <v>2.57</v>
      </c>
      <c r="O173" s="44">
        <v>0</v>
      </c>
      <c r="P173" s="44">
        <f t="shared" si="1236"/>
        <v>0</v>
      </c>
      <c r="Q173" s="44">
        <v>0</v>
      </c>
      <c r="R173" s="44">
        <f t="shared" si="1237"/>
        <v>0</v>
      </c>
      <c r="S173" s="44">
        <v>0</v>
      </c>
      <c r="T173" s="44">
        <f t="shared" si="1238"/>
        <v>0</v>
      </c>
      <c r="U173" s="44"/>
      <c r="V173" s="44">
        <f t="shared" si="1239"/>
        <v>0</v>
      </c>
      <c r="W173" s="44">
        <v>1188</v>
      </c>
      <c r="X173" s="44">
        <f t="shared" si="1240"/>
        <v>64825255.375649989</v>
      </c>
      <c r="Y173" s="44">
        <v>0</v>
      </c>
      <c r="Z173" s="44">
        <f t="shared" si="1241"/>
        <v>0</v>
      </c>
      <c r="AA173" s="44">
        <v>0</v>
      </c>
      <c r="AB173" s="44">
        <f t="shared" si="1242"/>
        <v>0</v>
      </c>
      <c r="AC173" s="44">
        <v>0</v>
      </c>
      <c r="AD173" s="44">
        <f t="shared" si="1243"/>
        <v>0</v>
      </c>
      <c r="AE173" s="44">
        <v>0</v>
      </c>
      <c r="AF173" s="44">
        <f t="shared" si="1244"/>
        <v>0</v>
      </c>
      <c r="AG173" s="44">
        <v>0</v>
      </c>
      <c r="AH173" s="44">
        <f t="shared" si="1245"/>
        <v>0</v>
      </c>
      <c r="AI173" s="44"/>
      <c r="AJ173" s="44">
        <f t="shared" si="1246"/>
        <v>0</v>
      </c>
      <c r="AK173" s="44"/>
      <c r="AL173" s="44">
        <f t="shared" si="1247"/>
        <v>0</v>
      </c>
      <c r="AM173" s="62">
        <v>0</v>
      </c>
      <c r="AN173" s="44">
        <f t="shared" si="1248"/>
        <v>0</v>
      </c>
      <c r="AO173" s="48">
        <v>0</v>
      </c>
      <c r="AP173" s="44">
        <f t="shared" si="1249"/>
        <v>0</v>
      </c>
      <c r="AQ173" s="44">
        <v>0</v>
      </c>
      <c r="AR173" s="44">
        <f t="shared" si="1250"/>
        <v>0</v>
      </c>
      <c r="AS173" s="44"/>
      <c r="AT173" s="44">
        <f t="shared" si="1251"/>
        <v>0</v>
      </c>
      <c r="AU173" s="44">
        <v>602</v>
      </c>
      <c r="AV173" s="44">
        <f t="shared" si="1252"/>
        <v>38892019.150949992</v>
      </c>
      <c r="AW173" s="44"/>
      <c r="AX173" s="44">
        <f t="shared" si="1253"/>
        <v>0</v>
      </c>
      <c r="AY173" s="44"/>
      <c r="AZ173" s="44">
        <f t="shared" si="1254"/>
        <v>0</v>
      </c>
      <c r="BA173" s="44">
        <v>0</v>
      </c>
      <c r="BB173" s="44">
        <f t="shared" si="1255"/>
        <v>0</v>
      </c>
      <c r="BC173" s="44">
        <v>0</v>
      </c>
      <c r="BD173" s="44">
        <f t="shared" si="1256"/>
        <v>0</v>
      </c>
      <c r="BE173" s="44">
        <v>0</v>
      </c>
      <c r="BF173" s="44">
        <f t="shared" si="1257"/>
        <v>0</v>
      </c>
      <c r="BG173" s="44">
        <v>0</v>
      </c>
      <c r="BH173" s="44">
        <f t="shared" si="1258"/>
        <v>0</v>
      </c>
      <c r="BI173" s="44">
        <v>0</v>
      </c>
      <c r="BJ173" s="44">
        <f t="shared" si="1259"/>
        <v>0</v>
      </c>
      <c r="BK173" s="44">
        <v>0</v>
      </c>
      <c r="BL173" s="44">
        <f t="shared" si="1260"/>
        <v>0</v>
      </c>
      <c r="BM173" s="44"/>
      <c r="BN173" s="44">
        <f t="shared" si="1261"/>
        <v>0</v>
      </c>
      <c r="BO173" s="54"/>
      <c r="BP173" s="44">
        <f t="shared" si="1262"/>
        <v>0</v>
      </c>
      <c r="BQ173" s="44">
        <v>0</v>
      </c>
      <c r="BR173" s="44">
        <f t="shared" si="1263"/>
        <v>0</v>
      </c>
      <c r="BS173" s="44">
        <v>0</v>
      </c>
      <c r="BT173" s="44">
        <f t="shared" si="1264"/>
        <v>0</v>
      </c>
      <c r="BU173" s="44">
        <v>0</v>
      </c>
      <c r="BV173" s="44">
        <f t="shared" si="1265"/>
        <v>0</v>
      </c>
      <c r="BW173" s="44">
        <v>0</v>
      </c>
      <c r="BX173" s="44">
        <f t="shared" si="1266"/>
        <v>0</v>
      </c>
      <c r="BY173" s="44"/>
      <c r="BZ173" s="44">
        <f t="shared" si="1267"/>
        <v>0</v>
      </c>
      <c r="CA173" s="44">
        <v>0</v>
      </c>
      <c r="CB173" s="44">
        <f t="shared" si="1268"/>
        <v>0</v>
      </c>
      <c r="CC173" s="44">
        <v>0</v>
      </c>
      <c r="CD173" s="44">
        <f t="shared" si="1269"/>
        <v>0</v>
      </c>
      <c r="CE173" s="44">
        <v>0</v>
      </c>
      <c r="CF173" s="44">
        <f t="shared" si="1270"/>
        <v>0</v>
      </c>
      <c r="CG173" s="44"/>
      <c r="CH173" s="44">
        <f t="shared" si="1271"/>
        <v>0</v>
      </c>
      <c r="CI173" s="44"/>
      <c r="CJ173" s="44">
        <f t="shared" si="1272"/>
        <v>0</v>
      </c>
      <c r="CK173" s="44"/>
      <c r="CL173" s="44">
        <f t="shared" si="1273"/>
        <v>0</v>
      </c>
      <c r="CM173" s="44"/>
      <c r="CN173" s="44">
        <f t="shared" si="1274"/>
        <v>0</v>
      </c>
      <c r="CO173" s="44"/>
      <c r="CP173" s="44">
        <f t="shared" si="1275"/>
        <v>0</v>
      </c>
      <c r="CQ173" s="49"/>
      <c r="CR173" s="44">
        <f t="shared" si="1276"/>
        <v>0</v>
      </c>
      <c r="CS173" s="44"/>
      <c r="CT173" s="44">
        <f t="shared" si="1277"/>
        <v>0</v>
      </c>
      <c r="CU173" s="44"/>
      <c r="CV173" s="44">
        <f t="shared" si="1278"/>
        <v>0</v>
      </c>
      <c r="CW173" s="44"/>
      <c r="CX173" s="44">
        <f t="shared" si="1279"/>
        <v>0</v>
      </c>
      <c r="CY173" s="44"/>
      <c r="CZ173" s="44">
        <f t="shared" si="1280"/>
        <v>0</v>
      </c>
      <c r="DA173" s="44"/>
      <c r="DB173" s="44">
        <f t="shared" si="1281"/>
        <v>0</v>
      </c>
      <c r="DC173" s="44"/>
      <c r="DD173" s="44">
        <f t="shared" si="1282"/>
        <v>0</v>
      </c>
      <c r="DE173" s="44"/>
      <c r="DF173" s="44">
        <f t="shared" si="1283"/>
        <v>0</v>
      </c>
      <c r="DG173" s="44"/>
      <c r="DH173" s="44">
        <f t="shared" si="1284"/>
        <v>0</v>
      </c>
      <c r="DI173" s="44"/>
      <c r="DJ173" s="44">
        <f t="shared" si="1285"/>
        <v>0</v>
      </c>
      <c r="DK173" s="44"/>
      <c r="DL173" s="44">
        <f t="shared" si="1286"/>
        <v>0</v>
      </c>
      <c r="DM173" s="44"/>
      <c r="DN173" s="44">
        <f t="shared" si="1287"/>
        <v>0</v>
      </c>
      <c r="DO173" s="44"/>
      <c r="DP173" s="44">
        <f t="shared" si="1068"/>
        <v>0</v>
      </c>
      <c r="DQ173" s="44">
        <f t="shared" si="1078"/>
        <v>1790</v>
      </c>
      <c r="DR173" s="44">
        <f t="shared" si="1078"/>
        <v>103717274.52659997</v>
      </c>
    </row>
    <row r="174" spans="1:122" ht="60" customHeight="1" x14ac:dyDescent="0.25">
      <c r="A174" s="51"/>
      <c r="B174" s="52">
        <v>145</v>
      </c>
      <c r="C174" s="38" t="s">
        <v>305</v>
      </c>
      <c r="D174" s="39">
        <f t="shared" si="1072"/>
        <v>19063</v>
      </c>
      <c r="E174" s="40">
        <v>18530</v>
      </c>
      <c r="F174" s="40">
        <v>18715</v>
      </c>
      <c r="G174" s="53">
        <v>2.8</v>
      </c>
      <c r="H174" s="42">
        <v>1</v>
      </c>
      <c r="I174" s="42">
        <v>1</v>
      </c>
      <c r="J174" s="43"/>
      <c r="K174" s="39">
        <v>1.4</v>
      </c>
      <c r="L174" s="39">
        <v>1.68</v>
      </c>
      <c r="M174" s="39">
        <v>2.23</v>
      </c>
      <c r="N174" s="39">
        <v>2.57</v>
      </c>
      <c r="O174" s="44">
        <v>0</v>
      </c>
      <c r="P174" s="44">
        <f t="shared" si="1236"/>
        <v>0</v>
      </c>
      <c r="Q174" s="44">
        <v>0</v>
      </c>
      <c r="R174" s="44">
        <f t="shared" si="1237"/>
        <v>0</v>
      </c>
      <c r="S174" s="44"/>
      <c r="T174" s="44">
        <f t="shared" si="1238"/>
        <v>0</v>
      </c>
      <c r="U174" s="44"/>
      <c r="V174" s="44">
        <f t="shared" si="1239"/>
        <v>0</v>
      </c>
      <c r="W174" s="44">
        <v>1322</v>
      </c>
      <c r="X174" s="44">
        <f t="shared" si="1240"/>
        <v>98528851.64593333</v>
      </c>
      <c r="Y174" s="44">
        <v>0</v>
      </c>
      <c r="Z174" s="44">
        <f t="shared" si="1241"/>
        <v>0</v>
      </c>
      <c r="AA174" s="44"/>
      <c r="AB174" s="44">
        <f t="shared" si="1242"/>
        <v>0</v>
      </c>
      <c r="AC174" s="44"/>
      <c r="AD174" s="44">
        <f t="shared" si="1243"/>
        <v>0</v>
      </c>
      <c r="AE174" s="44">
        <v>0</v>
      </c>
      <c r="AF174" s="44">
        <f t="shared" si="1244"/>
        <v>0</v>
      </c>
      <c r="AG174" s="44">
        <v>0</v>
      </c>
      <c r="AH174" s="44">
        <f t="shared" si="1245"/>
        <v>0</v>
      </c>
      <c r="AI174" s="44"/>
      <c r="AJ174" s="44">
        <f t="shared" si="1246"/>
        <v>0</v>
      </c>
      <c r="AK174" s="44"/>
      <c r="AL174" s="44">
        <f t="shared" si="1247"/>
        <v>0</v>
      </c>
      <c r="AM174" s="62">
        <v>0</v>
      </c>
      <c r="AN174" s="44">
        <f t="shared" si="1248"/>
        <v>0</v>
      </c>
      <c r="AO174" s="48">
        <v>0</v>
      </c>
      <c r="AP174" s="44">
        <f t="shared" si="1249"/>
        <v>0</v>
      </c>
      <c r="AQ174" s="44"/>
      <c r="AR174" s="44">
        <f t="shared" si="1250"/>
        <v>0</v>
      </c>
      <c r="AS174" s="44"/>
      <c r="AT174" s="44">
        <f t="shared" si="1251"/>
        <v>0</v>
      </c>
      <c r="AU174" s="44">
        <v>603</v>
      </c>
      <c r="AV174" s="44">
        <f t="shared" si="1252"/>
        <v>53209047.18779999</v>
      </c>
      <c r="AW174" s="44"/>
      <c r="AX174" s="44">
        <f t="shared" si="1253"/>
        <v>0</v>
      </c>
      <c r="AY174" s="44"/>
      <c r="AZ174" s="44">
        <f t="shared" si="1254"/>
        <v>0</v>
      </c>
      <c r="BA174" s="44"/>
      <c r="BB174" s="44">
        <f t="shared" si="1255"/>
        <v>0</v>
      </c>
      <c r="BC174" s="44"/>
      <c r="BD174" s="44">
        <f t="shared" si="1256"/>
        <v>0</v>
      </c>
      <c r="BE174" s="44"/>
      <c r="BF174" s="44">
        <f t="shared" si="1257"/>
        <v>0</v>
      </c>
      <c r="BG174" s="44"/>
      <c r="BH174" s="44">
        <f t="shared" si="1258"/>
        <v>0</v>
      </c>
      <c r="BI174" s="44"/>
      <c r="BJ174" s="44">
        <f t="shared" si="1259"/>
        <v>0</v>
      </c>
      <c r="BK174" s="44">
        <v>0</v>
      </c>
      <c r="BL174" s="44">
        <f t="shared" si="1260"/>
        <v>0</v>
      </c>
      <c r="BM174" s="44"/>
      <c r="BN174" s="44">
        <f t="shared" si="1261"/>
        <v>0</v>
      </c>
      <c r="BO174" s="54"/>
      <c r="BP174" s="44">
        <f t="shared" si="1262"/>
        <v>0</v>
      </c>
      <c r="BQ174" s="44"/>
      <c r="BR174" s="44">
        <f t="shared" si="1263"/>
        <v>0</v>
      </c>
      <c r="BS174" s="44"/>
      <c r="BT174" s="44">
        <f t="shared" si="1264"/>
        <v>0</v>
      </c>
      <c r="BU174" s="44"/>
      <c r="BV174" s="44">
        <f t="shared" si="1265"/>
        <v>0</v>
      </c>
      <c r="BW174" s="44"/>
      <c r="BX174" s="44">
        <f t="shared" si="1266"/>
        <v>0</v>
      </c>
      <c r="BY174" s="44"/>
      <c r="BZ174" s="44">
        <f t="shared" si="1267"/>
        <v>0</v>
      </c>
      <c r="CA174" s="44"/>
      <c r="CB174" s="44">
        <f t="shared" si="1268"/>
        <v>0</v>
      </c>
      <c r="CC174" s="44"/>
      <c r="CD174" s="44">
        <f t="shared" si="1269"/>
        <v>0</v>
      </c>
      <c r="CE174" s="44"/>
      <c r="CF174" s="44">
        <f t="shared" si="1270"/>
        <v>0</v>
      </c>
      <c r="CG174" s="44"/>
      <c r="CH174" s="44">
        <f t="shared" si="1271"/>
        <v>0</v>
      </c>
      <c r="CI174" s="44"/>
      <c r="CJ174" s="44">
        <f t="shared" si="1272"/>
        <v>0</v>
      </c>
      <c r="CK174" s="44"/>
      <c r="CL174" s="44">
        <f t="shared" si="1273"/>
        <v>0</v>
      </c>
      <c r="CM174" s="44"/>
      <c r="CN174" s="44">
        <f t="shared" si="1274"/>
        <v>0</v>
      </c>
      <c r="CO174" s="44"/>
      <c r="CP174" s="44">
        <f t="shared" si="1275"/>
        <v>0</v>
      </c>
      <c r="CQ174" s="49"/>
      <c r="CR174" s="44">
        <f t="shared" si="1276"/>
        <v>0</v>
      </c>
      <c r="CS174" s="44"/>
      <c r="CT174" s="44">
        <f t="shared" si="1277"/>
        <v>0</v>
      </c>
      <c r="CU174" s="44"/>
      <c r="CV174" s="44">
        <f t="shared" si="1278"/>
        <v>0</v>
      </c>
      <c r="CW174" s="44"/>
      <c r="CX174" s="44">
        <f t="shared" si="1279"/>
        <v>0</v>
      </c>
      <c r="CY174" s="44"/>
      <c r="CZ174" s="44">
        <f t="shared" si="1280"/>
        <v>0</v>
      </c>
      <c r="DA174" s="44"/>
      <c r="DB174" s="44">
        <f t="shared" si="1281"/>
        <v>0</v>
      </c>
      <c r="DC174" s="44"/>
      <c r="DD174" s="44">
        <f t="shared" si="1282"/>
        <v>0</v>
      </c>
      <c r="DE174" s="44"/>
      <c r="DF174" s="44">
        <f t="shared" si="1283"/>
        <v>0</v>
      </c>
      <c r="DG174" s="44"/>
      <c r="DH174" s="44">
        <f t="shared" si="1284"/>
        <v>0</v>
      </c>
      <c r="DI174" s="44"/>
      <c r="DJ174" s="44">
        <f t="shared" si="1285"/>
        <v>0</v>
      </c>
      <c r="DK174" s="44"/>
      <c r="DL174" s="44">
        <f t="shared" si="1286"/>
        <v>0</v>
      </c>
      <c r="DM174" s="44"/>
      <c r="DN174" s="44">
        <f t="shared" si="1287"/>
        <v>0</v>
      </c>
      <c r="DO174" s="44"/>
      <c r="DP174" s="44">
        <f t="shared" si="1068"/>
        <v>0</v>
      </c>
      <c r="DQ174" s="44">
        <f t="shared" si="1078"/>
        <v>1925</v>
      </c>
      <c r="DR174" s="44">
        <f t="shared" si="1078"/>
        <v>151737898.83373332</v>
      </c>
    </row>
    <row r="175" spans="1:122" ht="60" customHeight="1" x14ac:dyDescent="0.25">
      <c r="A175" s="51"/>
      <c r="B175" s="52">
        <v>146</v>
      </c>
      <c r="C175" s="38" t="s">
        <v>306</v>
      </c>
      <c r="D175" s="39">
        <f t="shared" si="1072"/>
        <v>19063</v>
      </c>
      <c r="E175" s="40">
        <v>18530</v>
      </c>
      <c r="F175" s="40">
        <v>18715</v>
      </c>
      <c r="G175" s="53">
        <v>7.92</v>
      </c>
      <c r="H175" s="42">
        <v>1</v>
      </c>
      <c r="I175" s="42">
        <v>1</v>
      </c>
      <c r="J175" s="43"/>
      <c r="K175" s="39">
        <v>1.4</v>
      </c>
      <c r="L175" s="39">
        <v>1.68</v>
      </c>
      <c r="M175" s="39">
        <v>2.23</v>
      </c>
      <c r="N175" s="39">
        <v>2.57</v>
      </c>
      <c r="O175" s="44">
        <v>26</v>
      </c>
      <c r="P175" s="44">
        <f>(O175/12*5*$D175*$G175*$H175*$K175)+(O175/12*4*$E175*$G175*$I175*$K175)+(O175/12*3*$F175*$G175*$I175*$K175)</f>
        <v>5419333.919999999</v>
      </c>
      <c r="Q175" s="44">
        <v>0</v>
      </c>
      <c r="R175" s="44">
        <f>(Q175/12*5*$D175*$G175*$H175*$K175)+(Q175/12*4*$E175*$G175*$I175*$K175)+(Q175/12*3*$F175*$G175*$I175*$K175)</f>
        <v>0</v>
      </c>
      <c r="S175" s="44"/>
      <c r="T175" s="44">
        <f>(S175/12*5*$D175*$G175*$H175*$K175)+(S175/12*4*$E175*$G175*$I175*$K175)+(S175/12*3*$F175*$G175*$I175*$K175)</f>
        <v>0</v>
      </c>
      <c r="U175" s="44"/>
      <c r="V175" s="44">
        <f>(U175/12*5*$D175*$G175*$H175*$K175)+(U175/12*4*$E175*$G175*$I175*$K175)+(U175/12*3*$F175*$G175*$I175*$K175)</f>
        <v>0</v>
      </c>
      <c r="W175" s="44">
        <v>215</v>
      </c>
      <c r="X175" s="44">
        <f>(W175/12*5*$D175*$G175*$H175*$K175)+(W175/12*4*$E175*$G175*$I175*$K175)+(W175/12*3*$F175*$G175*$I175*$K175)</f>
        <v>44813722.799999997</v>
      </c>
      <c r="Y175" s="44">
        <v>0</v>
      </c>
      <c r="Z175" s="44">
        <f>(Y175/12*5*$D175*$G175*$H175*$K175)+(Y175/12*4*$E175*$G175*$I175*$K175)+(Y175/12*3*$F175*$G175*$I175*$K175)</f>
        <v>0</v>
      </c>
      <c r="AA175" s="44"/>
      <c r="AB175" s="44">
        <f>(AA175/12*5*$D175*$G175*$H175*$K175)+(AA175/12*4*$E175*$G175*$I175*$K175)+(AA175/12*3*$F175*$G175*$I175*$K175)</f>
        <v>0</v>
      </c>
      <c r="AC175" s="44"/>
      <c r="AD175" s="44">
        <f>(AC175/12*5*$D175*$G175*$H175*$K175)+(AC175/12*4*$E175*$G175*$I175*$K175)+(AC175/12*3*$F175*$G175*$I175*$K175)</f>
        <v>0</v>
      </c>
      <c r="AE175" s="44">
        <v>0</v>
      </c>
      <c r="AF175" s="44">
        <f>(AE175/12*5*$D175*$G175*$H175*$K175)+(AE175/12*4*$E175*$G175*$I175*$K175)+(AE175/12*3*$F175*$G175*$I175*$K175)</f>
        <v>0</v>
      </c>
      <c r="AG175" s="44">
        <v>0</v>
      </c>
      <c r="AH175" s="44">
        <f>(AG175/12*5*$D175*$G175*$H175*$K175)+(AG175/12*4*$E175*$G175*$I175*$K175)+(AG175/12*3*$F175*$G175*$I175*$K175)</f>
        <v>0</v>
      </c>
      <c r="AI175" s="44"/>
      <c r="AJ175" s="44">
        <f>(AI175/12*5*$D175*$G175*$H175*$K175)+(AI175/12*4*$E175*$G175*$I175*$K175)+(AI175/12*3*$F175*$G175*$I175*$K175)</f>
        <v>0</v>
      </c>
      <c r="AK175" s="44"/>
      <c r="AL175" s="44">
        <f>(AK175/12*5*$D175*$G175*$H175*$K175)+(AK175/12*4*$E175*$G175*$I175*$K175)+(AK175/12*3*$F175*$G175*$I175*$K175)</f>
        <v>0</v>
      </c>
      <c r="AM175" s="62">
        <v>0</v>
      </c>
      <c r="AN175" s="44">
        <f>(AM175/12*5*$D175*$G175*$H175*$K175)+(AM175/12*4*$E175*$G175*$I175*$K175)+(AM175/12*3*$F175*$G175*$I175*$K175)</f>
        <v>0</v>
      </c>
      <c r="AO175" s="48">
        <v>0</v>
      </c>
      <c r="AP175" s="44">
        <f>(AO175/12*5*$D175*$G175*$H175*$L175)+(AO175/12*4*$E175*$G175*$I175*$L175)+(AO175/12*3*$F175*$G175*$I175*$L175)</f>
        <v>0</v>
      </c>
      <c r="AQ175" s="44"/>
      <c r="AR175" s="44">
        <f>(AQ175/12*5*$D175*$G175*$H175*$L175)+(AQ175/12*4*$E175*$G175*$I175*$L175)+(AQ175/12*3*$F175*$G175*$I175*$L175)</f>
        <v>0</v>
      </c>
      <c r="AS175" s="44"/>
      <c r="AT175" s="44">
        <f>(AS175/12*5*$D175*$G175*$H175*$L175)+(AS175/12*4*$E175*$G175*$I175*$L175)+(AS175/12*3*$F175*$G175*$I175*$L175)</f>
        <v>0</v>
      </c>
      <c r="AU175" s="44">
        <v>85</v>
      </c>
      <c r="AV175" s="44">
        <f>(AU175/12*5*$D175*$G175*$H175*$L175)+(AU175/12*4*$E175*$G175*$I175*$L175)+(AU175/12*3*$F175*$G175*$I175*$L175)</f>
        <v>21260463.84</v>
      </c>
      <c r="AW175" s="44"/>
      <c r="AX175" s="44">
        <f>(AW175/12*5*$D175*$G175*$H175*$K175)+(AW175/12*4*$E175*$G175*$I175*$K175)+(AW175/12*3*$F175*$G175*$I175*$K175)</f>
        <v>0</v>
      </c>
      <c r="AY175" s="44"/>
      <c r="AZ175" s="44">
        <f>(AY175/12*5*$D175*$G175*$H175*$K175)+(AY175/12*4*$E175*$G175*$I175*$K175)+(AY175/12*3*$F175*$G175*$I175*$K175)</f>
        <v>0</v>
      </c>
      <c r="BA175" s="44"/>
      <c r="BB175" s="44">
        <f>(BA175/12*5*$D175*$G175*$H175*$L175)+(BA175/12*4*$E175*$G175*$I175*$L175)+(BA175/12*3*$F175*$G175*$I175*$L175)</f>
        <v>0</v>
      </c>
      <c r="BC175" s="44"/>
      <c r="BD175" s="44">
        <f>(BC175/12*5*$D175*$G175*$H175*$K175)+(BC175/12*4*$E175*$G175*$I175*$K175)+(BC175/12*3*$F175*$G175*$I175*$K175)</f>
        <v>0</v>
      </c>
      <c r="BE175" s="44"/>
      <c r="BF175" s="44">
        <f>(BE175/12*5*$D175*$G175*$H175*$K175)+(BE175/12*4*$E175*$G175*$I175*$K175)+(BE175/12*3*$F175*$G175*$I175*$K175)</f>
        <v>0</v>
      </c>
      <c r="BG175" s="44"/>
      <c r="BH175" s="44">
        <f>(BG175/12*5*$D175*$G175*$H175*$K175)+(BG175/12*4*$E175*$G175*$I175*$K175)+(BG175/12*3*$F175*$G175*$I175*$K175)</f>
        <v>0</v>
      </c>
      <c r="BI175" s="44"/>
      <c r="BJ175" s="44">
        <f>(BI175/12*5*$D175*$G175*$H175*$L175)+(BI175/12*4*$E175*$G175*$I175*$L175)+(BI175/12*3*$F175*$G175*$I175*$L175)</f>
        <v>0</v>
      </c>
      <c r="BK175" s="44">
        <v>0</v>
      </c>
      <c r="BL175" s="44">
        <f>(BK175/12*5*$D175*$G175*$H175*$K175)+(BK175/12*4*$E175*$G175*$I175*$K175)+(BK175/12*3*$F175*$G175*$I175*$K175)</f>
        <v>0</v>
      </c>
      <c r="BM175" s="44"/>
      <c r="BN175" s="44">
        <f>(BM175/12*5*$D175*$G175*$H175*$K175)+(BM175/12*4*$E175*$G175*$I175*$K175)+(BM175/12*3*$F175*$G175*$I175*$K175)</f>
        <v>0</v>
      </c>
      <c r="BO175" s="54"/>
      <c r="BP175" s="44">
        <f>(BO175/12*5*$D175*$G175*$H175*$L175)+(BO175/12*4*$E175*$G175*$I175*$L175)+(BO175/12*3*$F175*$G175*$I175*$L175)</f>
        <v>0</v>
      </c>
      <c r="BQ175" s="44"/>
      <c r="BR175" s="44">
        <f>(BQ175/12*5*$D175*$G175*$H175*$L175)+(BQ175/12*4*$E175*$G175*$I175*$L175)+(BQ175/12*3*$F175*$G175*$I175*$L175)</f>
        <v>0</v>
      </c>
      <c r="BS175" s="44"/>
      <c r="BT175" s="44">
        <f>(BS175/12*5*$D175*$G175*$H175*$K175)+(BS175/12*4*$E175*$G175*$I175*$K175)+(BS175/12*3*$F175*$G175*$I175*$K175)</f>
        <v>0</v>
      </c>
      <c r="BU175" s="44"/>
      <c r="BV175" s="44">
        <f>(BU175/12*5*$D175*$G175*$H175*$K175)+(BU175/12*4*$E175*$G175*$I175*$K175)+(BU175/12*3*$F175*$G175*$I175*$K175)</f>
        <v>0</v>
      </c>
      <c r="BW175" s="44"/>
      <c r="BX175" s="44">
        <f>(BW175/12*5*$D175*$G175*$H175*$L175)+(BW175/12*4*$E175*$G175*$I175*$L175)+(BW175/12*3*$F175*$G175*$I175*$L175)</f>
        <v>0</v>
      </c>
      <c r="BY175" s="44"/>
      <c r="BZ175" s="44">
        <f>(BY175/12*5*$D175*$G175*$H175*$L175)+(BY175/12*4*$E175*$G175*$I175*$L175)+(BY175/12*3*$F175*$G175*$I175*$L175)</f>
        <v>0</v>
      </c>
      <c r="CA175" s="44"/>
      <c r="CB175" s="44">
        <f>(CA175/12*5*$D175*$G175*$H175*$K175)+(CA175/12*4*$E175*$G175*$I175*$K175)+(CA175/12*3*$F175*$G175*$I175*$K175)</f>
        <v>0</v>
      </c>
      <c r="CC175" s="44"/>
      <c r="CD175" s="44">
        <f>(CC175/12*5*$D175*$G175*$H175*$L175)+(CC175/12*4*$E175*$G175*$I175*$L175)+(CC175/12*3*$F175*$G175*$I175*$L175)</f>
        <v>0</v>
      </c>
      <c r="CE175" s="44"/>
      <c r="CF175" s="44">
        <f>(CE175/12*5*$D175*$G175*$H175*$K175)+(CE175/12*4*$E175*$G175*$I175*$K175)+(CE175/12*3*$F175*$G175*$I175*$K175)</f>
        <v>0</v>
      </c>
      <c r="CG175" s="44"/>
      <c r="CH175" s="44">
        <f>(CG175/12*5*$D175*$G175*$H175*$K175)+(CG175/12*4*$E175*$G175*$I175*$K175)+(CG175/12*3*$F175*$G175*$I175*$K175)</f>
        <v>0</v>
      </c>
      <c r="CI175" s="44"/>
      <c r="CJ175" s="44">
        <f>(CI175/12*5*$D175*$G175*$H175*$K175)+(CI175/12*4*$E175*$G175*$I175*$K175)+(CI175/12*3*$F175*$G175*$I175*$K175)</f>
        <v>0</v>
      </c>
      <c r="CK175" s="44"/>
      <c r="CL175" s="44">
        <f>(CK175/12*5*$D175*$G175*$H175*$K175)+(CK175/12*4*$E175*$G175*$I175*$K175)+(CK175/12*3*$F175*$G175*$I175*$K175)</f>
        <v>0</v>
      </c>
      <c r="CM175" s="44"/>
      <c r="CN175" s="44">
        <f>(CM175/12*5*$D175*$G175*$H175*$L175)+(CM175/12*4*$E175*$G175*$I175*$L175)+(CM175/12*3*$F175*$G175*$I175*$L175)</f>
        <v>0</v>
      </c>
      <c r="CO175" s="44"/>
      <c r="CP175" s="44">
        <f>(CO175/12*5*$D175*$G175*$H175*$L175)+(CO175/12*4*$E175*$G175*$I175*$L175)+(CO175/12*3*$F175*$G175*$I175*$L175)</f>
        <v>0</v>
      </c>
      <c r="CQ175" s="49"/>
      <c r="CR175" s="44">
        <f>(CQ175/12*5*$D175*$G175*$H175*$K175)+(CQ175/12*4*$E175*$G175*$I175*$K175)+(CQ175/12*3*$F175*$G175*$I175*$K175)</f>
        <v>0</v>
      </c>
      <c r="CS175" s="44"/>
      <c r="CT175" s="44">
        <f>(CS175/12*5*$D175*$G175*$H175*$L175)+(CS175/12*4*$E175*$G175*$I175*$L175)+(CS175/12*3*$F175*$G175*$I175*$L175)</f>
        <v>0</v>
      </c>
      <c r="CU175" s="44"/>
      <c r="CV175" s="44">
        <f>(CU175/12*5*$D175*$G175*$H175*$L175)+(CU175/12*4*$E175*$G175*$I175*$L175)+(CU175/12*3*$F175*$G175*$I175*$L175)</f>
        <v>0</v>
      </c>
      <c r="CW175" s="44"/>
      <c r="CX175" s="44">
        <f>(CW175/12*5*$D175*$G175*$H175*$L175)+(CW175/12*4*$E175*$G175*$I175*$L175)+(CW175/12*3*$F175*$G175*$I175*$L175)</f>
        <v>0</v>
      </c>
      <c r="CY175" s="44"/>
      <c r="CZ175" s="44">
        <f>(CY175/12*5*$D175*$G175*$H175*$L175)+(CY175/12*4*$E175*$G175*$I175*$L175)+(CY175/12*3*$F175*$G175*$I175*$L175)</f>
        <v>0</v>
      </c>
      <c r="DA175" s="44"/>
      <c r="DB175" s="44">
        <f>(DA175/12*5*$D175*$G175*$H175*$L175)+(DA175/12*4*$E175*$G175*$I175*$L175)+(DA175/12*3*$F175*$G175*$I175*$L175)</f>
        <v>0</v>
      </c>
      <c r="DC175" s="44"/>
      <c r="DD175" s="44">
        <f>(DC175/12*5*$D175*$G175*$H175*$K175)+(DC175/12*4*$E175*$G175*$I175*$K175)+(DC175/12*3*$F175*$G175*$I175*$K175)</f>
        <v>0</v>
      </c>
      <c r="DE175" s="44"/>
      <c r="DF175" s="44">
        <f>(DE175/12*5*$D175*$G175*$H175*$K175)+(DE175/12*4*$E175*$G175*$I175*$K175)+(DE175/12*3*$F175*$G175*$I175*$K175)</f>
        <v>0</v>
      </c>
      <c r="DG175" s="44"/>
      <c r="DH175" s="44">
        <f>(DG175/12*5*$D175*$G175*$H175*$L175)+(DG175/12*4*$E175*$G175*$I175*$L175)+(DG175/12*3*$F175*$G175*$I175*$L175)</f>
        <v>0</v>
      </c>
      <c r="DI175" s="44"/>
      <c r="DJ175" s="44">
        <f>(DI175/12*5*$D175*$G175*$H175*$L175)+(DI175/12*4*$E175*$G175*$I175*$L175)+(DI175/12*3*$F175*$G175*$I175*$L175)</f>
        <v>0</v>
      </c>
      <c r="DK175" s="44"/>
      <c r="DL175" s="44">
        <f>(DK175/12*5*$D175*$G175*$H175*$M175)+(DK175/12*4*$E175*$G175*$I175*$M175)+(DK175/12*3*$F175*$G175*$I175*$M175)</f>
        <v>0</v>
      </c>
      <c r="DM175" s="44"/>
      <c r="DN175" s="44">
        <f>(DM175/12*5*$D175*$G175*$H175*$N175)+(DM175/12*4*$E175*$G175*$I175*$N175)+(DM175/12*3*$F175*$G175*$I175*$N175)</f>
        <v>0</v>
      </c>
      <c r="DO175" s="44"/>
      <c r="DP175" s="44">
        <f>(DO175*$D175*$G175*$H175*$L175)</f>
        <v>0</v>
      </c>
      <c r="DQ175" s="44">
        <f t="shared" si="1078"/>
        <v>326</v>
      </c>
      <c r="DR175" s="44">
        <f t="shared" si="1078"/>
        <v>71493520.560000002</v>
      </c>
    </row>
    <row r="176" spans="1:122" ht="15.75" customHeight="1" x14ac:dyDescent="0.25">
      <c r="A176" s="51"/>
      <c r="B176" s="52">
        <v>147</v>
      </c>
      <c r="C176" s="38" t="s">
        <v>307</v>
      </c>
      <c r="D176" s="39">
        <f t="shared" si="1072"/>
        <v>19063</v>
      </c>
      <c r="E176" s="40">
        <v>18530</v>
      </c>
      <c r="F176" s="40">
        <v>18715</v>
      </c>
      <c r="G176" s="53">
        <v>2</v>
      </c>
      <c r="H176" s="42">
        <v>1</v>
      </c>
      <c r="I176" s="42">
        <v>1</v>
      </c>
      <c r="J176" s="43"/>
      <c r="K176" s="39">
        <v>1.4</v>
      </c>
      <c r="L176" s="39">
        <v>1.68</v>
      </c>
      <c r="M176" s="39">
        <v>2.23</v>
      </c>
      <c r="N176" s="39">
        <v>2.57</v>
      </c>
      <c r="O176" s="44"/>
      <c r="P176" s="44">
        <f t="shared" ref="P176:P178" si="1288">(O176/12*5*$D176*$G176*$H176*$K176*P$8)+(O176/12*4*$E176*$G176*$I176*$K176*P$9)+(O176/12*3*$F176*$G176*$I176*$K176*P$9)</f>
        <v>0</v>
      </c>
      <c r="Q176" s="44">
        <v>0</v>
      </c>
      <c r="R176" s="44">
        <f t="shared" ref="R176:R178" si="1289">(Q176/12*5*$D176*$G176*$H176*$K176*R$8)+(Q176/12*4*$E176*$G176*$I176*$K176*R$9)+(Q176/12*3*$F176*$G176*$I176*$K176*R$9)</f>
        <v>0</v>
      </c>
      <c r="S176" s="44">
        <v>0</v>
      </c>
      <c r="T176" s="44">
        <f t="shared" ref="T176:T178" si="1290">(S176/12*5*$D176*$G176*$H176*$K176*T$8)+(S176/12*4*$E176*$G176*$I176*$K176*T$9)+(S176/12*3*$F176*$G176*$I176*$K176*T$9)</f>
        <v>0</v>
      </c>
      <c r="U176" s="44"/>
      <c r="V176" s="44">
        <f t="shared" ref="V176:V178" si="1291">(U176/12*5*$D176*$G176*$H176*$K176*V$8)+(U176/12*4*$E176*$G176*$I176*$K176*V$9)+(U176/12*3*$F176*$G176*$I176*$K176*V$9)</f>
        <v>0</v>
      </c>
      <c r="W176" s="44">
        <v>28</v>
      </c>
      <c r="X176" s="44">
        <f t="shared" ref="X176:X178" si="1292">(W176/12*5*$D176*$G176*$H176*$K176*X$8)+(W176/12*4*$E176*$G176*$I176*$K176*X$9)+(W176/12*3*$F176*$G176*$I176*$K176*X$9)</f>
        <v>1575709.3659999999</v>
      </c>
      <c r="Y176" s="44">
        <v>0</v>
      </c>
      <c r="Z176" s="44">
        <f t="shared" ref="Z176:Z178" si="1293">(Y176/12*5*$D176*$G176*$H176*$K176*Z$8)+(Y176/12*4*$E176*$G176*$I176*$K176*Z$9)+(Y176/12*3*$F176*$G176*$I176*$K176*Z$9)</f>
        <v>0</v>
      </c>
      <c r="AA176" s="44">
        <v>0</v>
      </c>
      <c r="AB176" s="44">
        <f t="shared" ref="AB176:AB178" si="1294">(AA176/12*5*$D176*$G176*$H176*$K176*AB$8)+(AA176/12*4*$E176*$G176*$I176*$K176*AB$9)+(AA176/12*3*$F176*$G176*$I176*$K176*AB$9)</f>
        <v>0</v>
      </c>
      <c r="AC176" s="44">
        <v>0</v>
      </c>
      <c r="AD176" s="44">
        <f t="shared" ref="AD176:AD178" si="1295">(AC176/12*5*$D176*$G176*$H176*$K176*AD$8)+(AC176/12*4*$E176*$G176*$I176*$K176*AD$9)+(AC176/12*3*$F176*$G176*$I176*$K176*AD$9)</f>
        <v>0</v>
      </c>
      <c r="AE176" s="44">
        <v>0</v>
      </c>
      <c r="AF176" s="44">
        <f t="shared" ref="AF176:AF178" si="1296">(AE176/12*5*$D176*$G176*$H176*$K176*AF$8)+(AE176/12*4*$E176*$G176*$I176*$K176*AF$9)+(AE176/12*3*$F176*$G176*$I176*$K176*AF$9)</f>
        <v>0</v>
      </c>
      <c r="AG176" s="44">
        <v>0</v>
      </c>
      <c r="AH176" s="44">
        <f t="shared" ref="AH176:AH178" si="1297">(AG176/12*5*$D176*$G176*$H176*$K176*AH$8)+(AG176/12*4*$E176*$G176*$I176*$K176*AH$9)+(AG176/12*3*$F176*$G176*$I176*$K176*AH$9)</f>
        <v>0</v>
      </c>
      <c r="AI176" s="44">
        <v>0</v>
      </c>
      <c r="AJ176" s="44">
        <f t="shared" ref="AJ176:AJ178" si="1298">(AI176/12*5*$D176*$G176*$H176*$K176*AJ$8)+(AI176/12*4*$E176*$G176*$I176*$K176*AJ$9)+(AI176/12*3*$F176*$G176*$I176*$K176*AJ$9)</f>
        <v>0</v>
      </c>
      <c r="AK176" s="44"/>
      <c r="AL176" s="44">
        <f t="shared" ref="AL176:AL178" si="1299">(AK176/12*5*$D176*$G176*$H176*$K176*AL$8)+(AK176/12*4*$E176*$G176*$I176*$K176*AL$9)+(AK176/12*3*$F176*$G176*$I176*$K176*AL$9)</f>
        <v>0</v>
      </c>
      <c r="AM176" s="62">
        <v>0</v>
      </c>
      <c r="AN176" s="44">
        <f t="shared" ref="AN176:AN178" si="1300">(AM176/12*5*$D176*$G176*$H176*$K176*AN$8)+(AM176/12*4*$E176*$G176*$I176*$K176*AN$9)+(AM176/12*3*$F176*$G176*$I176*$K176*AN$9)</f>
        <v>0</v>
      </c>
      <c r="AO176" s="48">
        <v>0</v>
      </c>
      <c r="AP176" s="44">
        <f t="shared" ref="AP176:AP178" si="1301">(AO176/12*5*$D176*$G176*$H176*$L176*AP$8)+(AO176/12*4*$E176*$G176*$I176*$L176*AP$9)+(AO176/12*3*$F176*$G176*$I176*$L176*AP$9)</f>
        <v>0</v>
      </c>
      <c r="AQ176" s="44">
        <v>0</v>
      </c>
      <c r="AR176" s="44">
        <f t="shared" ref="AR176:AR178" si="1302">(AQ176/12*5*$D176*$G176*$H176*$L176*AR$8)+(AQ176/12*4*$E176*$G176*$I176*$L176*AR$9)+(AQ176/12*3*$F176*$G176*$I176*$L176*AR$9)</f>
        <v>0</v>
      </c>
      <c r="AS176" s="44"/>
      <c r="AT176" s="44">
        <f t="shared" ref="AT176:AT178" si="1303">(AS176/12*5*$D176*$G176*$H176*$L176*AT$8)+(AS176/12*4*$E176*$G176*$I176*$L176*AT$9)+(AS176/12*3*$F176*$G176*$I176*$L176*AT$10)</f>
        <v>0</v>
      </c>
      <c r="AU176" s="44"/>
      <c r="AV176" s="44">
        <f t="shared" ref="AV176:AV178" si="1304">(AU176/12*5*$D176*$G176*$H176*$L176*AV$8)+(AU176/12*4*$E176*$G176*$I176*$L176*AV$9)+(AU176/12*3*$F176*$G176*$I176*$L176*AV$9)</f>
        <v>0</v>
      </c>
      <c r="AW176" s="44"/>
      <c r="AX176" s="44">
        <f t="shared" ref="AX176:AX178" si="1305">(AW176/12*5*$D176*$G176*$H176*$K176*AX$8)+(AW176/12*4*$E176*$G176*$I176*$K176*AX$9)+(AW176/12*3*$F176*$G176*$I176*$K176*AX$9)</f>
        <v>0</v>
      </c>
      <c r="AY176" s="44"/>
      <c r="AZ176" s="44">
        <f t="shared" ref="AZ176:AZ178" si="1306">(AY176/12*5*$D176*$G176*$H176*$K176*AZ$8)+(AY176/12*4*$E176*$G176*$I176*$K176*AZ$9)+(AY176/12*3*$F176*$G176*$I176*$K176*AZ$9)</f>
        <v>0</v>
      </c>
      <c r="BA176" s="44">
        <v>0</v>
      </c>
      <c r="BB176" s="44">
        <f t="shared" ref="BB176:BB178" si="1307">(BA176/12*5*$D176*$G176*$H176*$L176*BB$8)+(BA176/12*4*$E176*$G176*$I176*$L176*BB$9)+(BA176/12*3*$F176*$G176*$I176*$L176*BB$9)</f>
        <v>0</v>
      </c>
      <c r="BC176" s="44">
        <v>0</v>
      </c>
      <c r="BD176" s="44">
        <f t="shared" ref="BD176:BD178" si="1308">(BC176/12*5*$D176*$G176*$H176*$K176*BD$8)+(BC176/12*4*$E176*$G176*$I176*$K176*BD$9)+(BC176/12*3*$F176*$G176*$I176*$K176*BD$9)</f>
        <v>0</v>
      </c>
      <c r="BE176" s="44">
        <v>0</v>
      </c>
      <c r="BF176" s="44">
        <f t="shared" ref="BF176:BF178" si="1309">(BE176/12*5*$D176*$G176*$H176*$K176*BF$8)+(BE176/12*4*$E176*$G176*$I176*$K176*BF$9)+(BE176/12*3*$F176*$G176*$I176*$K176*BF$9)</f>
        <v>0</v>
      </c>
      <c r="BG176" s="44">
        <v>0</v>
      </c>
      <c r="BH176" s="44">
        <f t="shared" ref="BH176:BH178" si="1310">(BG176/12*5*$D176*$G176*$H176*$K176*BH$8)+(BG176/12*4*$E176*$G176*$I176*$K176*BH$9)+(BG176/12*3*$F176*$G176*$I176*$K176*BH$9)</f>
        <v>0</v>
      </c>
      <c r="BI176" s="44">
        <v>0</v>
      </c>
      <c r="BJ176" s="44">
        <f t="shared" ref="BJ176:BJ178" si="1311">(BI176/12*5*$D176*$G176*$H176*$L176*BJ$8)+(BI176/12*4*$E176*$G176*$I176*$L176*BJ$9)+(BI176/12*3*$F176*$G176*$I176*$L176*BJ$9)</f>
        <v>0</v>
      </c>
      <c r="BK176" s="44">
        <v>0</v>
      </c>
      <c r="BL176" s="44">
        <f t="shared" ref="BL176:BL178" si="1312">(BK176/12*5*$D176*$G176*$H176*$K176*BL$8)+(BK176/12*4*$E176*$G176*$I176*$K176*BL$9)+(BK176/12*3*$F176*$G176*$I176*$K176*BL$9)</f>
        <v>0</v>
      </c>
      <c r="BM176" s="44">
        <v>0</v>
      </c>
      <c r="BN176" s="44">
        <f t="shared" ref="BN176:BN178" si="1313">(BM176/12*5*$D176*$G176*$H176*$K176*BN$8)+(BM176/12*4*$E176*$G176*$I176*$K176*BN$9)+(BM176/12*3*$F176*$G176*$I176*$K176*BN$9)</f>
        <v>0</v>
      </c>
      <c r="BO176" s="54">
        <v>0</v>
      </c>
      <c r="BP176" s="44">
        <f t="shared" ref="BP176:BP178" si="1314">(BO176/12*5*$D176*$G176*$H176*$L176*BP$8)+(BO176/12*4*$E176*$G176*$I176*$L176*BP$9)+(BO176/12*3*$F176*$G176*$I176*$L176*BP$9)</f>
        <v>0</v>
      </c>
      <c r="BQ176" s="44">
        <v>0</v>
      </c>
      <c r="BR176" s="44">
        <f t="shared" ref="BR176:BR178" si="1315">(BQ176/12*5*$D176*$G176*$H176*$L176*BR$8)+(BQ176/12*4*$E176*$G176*$I176*$L176*BR$9)+(BQ176/12*3*$F176*$G176*$I176*$L176*BR$9)</f>
        <v>0</v>
      </c>
      <c r="BS176" s="44">
        <v>0</v>
      </c>
      <c r="BT176" s="44">
        <f t="shared" ref="BT176:BT178" si="1316">(BS176/12*5*$D176*$G176*$H176*$K176*BT$8)+(BS176/12*4*$E176*$G176*$I176*$K176*BT$9)+(BS176/12*3*$F176*$G176*$I176*$K176*BT$9)</f>
        <v>0</v>
      </c>
      <c r="BU176" s="44">
        <v>0</v>
      </c>
      <c r="BV176" s="44">
        <f t="shared" ref="BV176:BV178" si="1317">(BU176/12*5*$D176*$G176*$H176*$K176*BV$8)+(BU176/12*4*$E176*$G176*$I176*$K176*BV$9)+(BU176/12*3*$F176*$G176*$I176*$K176*BV$9)</f>
        <v>0</v>
      </c>
      <c r="BW176" s="44">
        <v>0</v>
      </c>
      <c r="BX176" s="44">
        <f t="shared" ref="BX176:BX178" si="1318">(BW176/12*5*$D176*$G176*$H176*$L176*BX$8)+(BW176/12*4*$E176*$G176*$I176*$L176*BX$9)+(BW176/12*3*$F176*$G176*$I176*$L176*BX$9)</f>
        <v>0</v>
      </c>
      <c r="BY176" s="44"/>
      <c r="BZ176" s="44">
        <f t="shared" ref="BZ176:BZ178" si="1319">(BY176/12*5*$D176*$G176*$H176*$L176*BZ$8)+(BY176/12*4*$E176*$G176*$I176*$L176*BZ$9)+(BY176/12*3*$F176*$G176*$I176*$L176*BZ$9)</f>
        <v>0</v>
      </c>
      <c r="CA176" s="44">
        <v>0</v>
      </c>
      <c r="CB176" s="44">
        <f t="shared" ref="CB176:CB178" si="1320">(CA176/12*5*$D176*$G176*$H176*$K176*CB$8)+(CA176/12*4*$E176*$G176*$I176*$K176*CB$9)+(CA176/12*3*$F176*$G176*$I176*$K176*CB$9)</f>
        <v>0</v>
      </c>
      <c r="CC176" s="44">
        <v>0</v>
      </c>
      <c r="CD176" s="44">
        <f t="shared" ref="CD176:CD178" si="1321">(CC176/12*5*$D176*$G176*$H176*$L176*CD$8)+(CC176/12*4*$E176*$G176*$I176*$L176*CD$9)+(CC176/12*3*$F176*$G176*$I176*$L176*CD$9)</f>
        <v>0</v>
      </c>
      <c r="CE176" s="44">
        <v>0</v>
      </c>
      <c r="CF176" s="44">
        <f t="shared" ref="CF176:CF178" si="1322">(CE176/12*5*$D176*$G176*$H176*$K176*CF$8)+(CE176/12*4*$E176*$G176*$I176*$K176*CF$9)+(CE176/12*3*$F176*$G176*$I176*$K176*CF$9)</f>
        <v>0</v>
      </c>
      <c r="CG176" s="44"/>
      <c r="CH176" s="44">
        <f t="shared" ref="CH176:CH178" si="1323">(CG176/12*5*$D176*$G176*$H176*$K176*CH$8)+(CG176/12*4*$E176*$G176*$I176*$K176*CH$9)+(CG176/12*3*$F176*$G176*$I176*$K176*CH$9)</f>
        <v>0</v>
      </c>
      <c r="CI176" s="44"/>
      <c r="CJ176" s="44">
        <f t="shared" ref="CJ176:CJ178" si="1324">(CI176/12*5*$D176*$G176*$H176*$K176*CJ$8)+(CI176/12*4*$E176*$G176*$I176*$K176*CJ$9)+(CI176/12*3*$F176*$G176*$I176*$K176*CJ$9)</f>
        <v>0</v>
      </c>
      <c r="CK176" s="44"/>
      <c r="CL176" s="44">
        <f t="shared" ref="CL176:CL178" si="1325">(CK176/12*5*$D176*$G176*$H176*$K176*CL$8)+(CK176/12*4*$E176*$G176*$I176*$K176*CL$9)+(CK176/12*3*$F176*$G176*$I176*$K176*CL$9)</f>
        <v>0</v>
      </c>
      <c r="CM176" s="44"/>
      <c r="CN176" s="44">
        <f t="shared" ref="CN176:CN178" si="1326">(CM176/12*5*$D176*$G176*$H176*$L176*CN$8)+(CM176/12*4*$E176*$G176*$I176*$L176*CN$9)+(CM176/12*3*$F176*$G176*$I176*$L176*CN$9)</f>
        <v>0</v>
      </c>
      <c r="CO176" s="44"/>
      <c r="CP176" s="44">
        <f t="shared" ref="CP176:CP178" si="1327">(CO176/12*5*$D176*$G176*$H176*$L176*CP$8)+(CO176/12*4*$E176*$G176*$I176*$L176*CP$9)+(CO176/12*3*$F176*$G176*$I176*$L176*CP$9)</f>
        <v>0</v>
      </c>
      <c r="CQ176" s="49"/>
      <c r="CR176" s="44">
        <f t="shared" ref="CR176:CR178" si="1328">(CQ176/12*5*$D176*$G176*$H176*$K176*CR$8)+(CQ176/12*4*$E176*$G176*$I176*$K176*CR$9)+(CQ176/12*3*$F176*$G176*$I176*$K176*CR$9)</f>
        <v>0</v>
      </c>
      <c r="CS176" s="44"/>
      <c r="CT176" s="44">
        <f t="shared" ref="CT176:CT178" si="1329">(CS176/12*5*$D176*$G176*$H176*$L176*CT$8)+(CS176/12*4*$E176*$G176*$I176*$L176*CT$9)+(CS176/12*3*$F176*$G176*$I176*$L176*CT$9)</f>
        <v>0</v>
      </c>
      <c r="CU176" s="44"/>
      <c r="CV176" s="44">
        <f t="shared" ref="CV176:CV178" si="1330">(CU176/12*5*$D176*$G176*$H176*$L176*CV$8)+(CU176/12*4*$E176*$G176*$I176*$L176*CV$9)+(CU176/12*3*$F176*$G176*$I176*$L176*CV$9)</f>
        <v>0</v>
      </c>
      <c r="CW176" s="44"/>
      <c r="CX176" s="44">
        <f t="shared" ref="CX176:CX178" si="1331">(CW176/12*5*$D176*$G176*$H176*$L176*CX$8)+(CW176/12*4*$E176*$G176*$I176*$L176*CX$9)+(CW176/12*3*$F176*$G176*$I176*$L176*CX$9)</f>
        <v>0</v>
      </c>
      <c r="CY176" s="44"/>
      <c r="CZ176" s="44">
        <f t="shared" ref="CZ176:CZ178" si="1332">(CY176/12*5*$D176*$G176*$H176*$L176*CZ$8)+(CY176/12*4*$E176*$G176*$I176*$L176*CZ$9)+(CY176/12*3*$F176*$G176*$I176*$L176*CZ$9)</f>
        <v>0</v>
      </c>
      <c r="DA176" s="44"/>
      <c r="DB176" s="44">
        <f t="shared" ref="DB176:DB178" si="1333">(DA176/12*5*$D176*$G176*$H176*$L176*DB$8)+(DA176/12*4*$E176*$G176*$I176*$L176*DB$9)+(DA176/12*3*$F176*$G176*$I176*$L176*DB$9)</f>
        <v>0</v>
      </c>
      <c r="DC176" s="44"/>
      <c r="DD176" s="44">
        <f t="shared" ref="DD176:DD178" si="1334">(DC176/12*5*$D176*$G176*$H176*$K176*DD$8)+(DC176/12*4*$E176*$G176*$I176*$K176*DD$9)+(DC176/12*3*$F176*$G176*$I176*$K176*DD$9)</f>
        <v>0</v>
      </c>
      <c r="DE176" s="44"/>
      <c r="DF176" s="44">
        <f t="shared" ref="DF176:DF178" si="1335">(DE176/12*5*$D176*$G176*$H176*$K176*DF$8)+(DE176/12*4*$E176*$G176*$I176*$K176*DF$9)+(DE176/12*3*$F176*$G176*$I176*$K176*DF$9)</f>
        <v>0</v>
      </c>
      <c r="DG176" s="44"/>
      <c r="DH176" s="44">
        <f t="shared" ref="DH176:DH178" si="1336">(DG176/12*5*$D176*$G176*$H176*$L176*DH$8)+(DG176/12*4*$E176*$G176*$I176*$L176*DH$9)+(DG176/12*3*$F176*$G176*$I176*$L176*DH$9)</f>
        <v>0</v>
      </c>
      <c r="DI176" s="44"/>
      <c r="DJ176" s="44">
        <f t="shared" ref="DJ176:DJ178" si="1337">(DI176/12*5*$D176*$G176*$H176*$L176*DJ$8)+(DI176/12*4*$E176*$G176*$I176*$L176*DJ$9)+(DI176/12*3*$F176*$G176*$I176*$L176*DJ$9)</f>
        <v>0</v>
      </c>
      <c r="DK176" s="44"/>
      <c r="DL176" s="44">
        <f t="shared" ref="DL176:DL178" si="1338">(DK176/12*5*$D176*$G176*$H176*$M176*DL$8)+(DK176/12*4*$E176*$G176*$I176*$M176*DL$9)+(DK176/12*3*$F176*$G176*$I176*$M176*DL$9)</f>
        <v>0</v>
      </c>
      <c r="DM176" s="44"/>
      <c r="DN176" s="44">
        <f t="shared" ref="DN176:DN183" si="1339">(DM176/12*5*$D176*$G176*$H176*$N176*DN$8)+(DM176/12*4*$E176*$G176*$I176*$N176*DN$9)+(DM176/12*3*$F176*$G176*$I176*$N176*DN$9)</f>
        <v>0</v>
      </c>
      <c r="DO176" s="44"/>
      <c r="DP176" s="44">
        <f t="shared" si="1068"/>
        <v>0</v>
      </c>
      <c r="DQ176" s="44">
        <f t="shared" si="1078"/>
        <v>28</v>
      </c>
      <c r="DR176" s="44">
        <f t="shared" si="1078"/>
        <v>1575709.3659999999</v>
      </c>
    </row>
    <row r="177" spans="1:122" ht="15.75" customHeight="1" x14ac:dyDescent="0.25">
      <c r="A177" s="51"/>
      <c r="B177" s="52">
        <v>148</v>
      </c>
      <c r="C177" s="38" t="s">
        <v>308</v>
      </c>
      <c r="D177" s="39">
        <f t="shared" si="1072"/>
        <v>19063</v>
      </c>
      <c r="E177" s="40">
        <v>18530</v>
      </c>
      <c r="F177" s="40">
        <v>18715</v>
      </c>
      <c r="G177" s="53">
        <v>2.21</v>
      </c>
      <c r="H177" s="42">
        <v>1</v>
      </c>
      <c r="I177" s="42">
        <v>1</v>
      </c>
      <c r="J177" s="43"/>
      <c r="K177" s="39">
        <v>1.4</v>
      </c>
      <c r="L177" s="39">
        <v>1.68</v>
      </c>
      <c r="M177" s="39">
        <v>2.23</v>
      </c>
      <c r="N177" s="39">
        <v>2.57</v>
      </c>
      <c r="O177" s="44">
        <v>0</v>
      </c>
      <c r="P177" s="44">
        <f t="shared" si="1288"/>
        <v>0</v>
      </c>
      <c r="Q177" s="44">
        <v>0</v>
      </c>
      <c r="R177" s="44">
        <f t="shared" si="1289"/>
        <v>0</v>
      </c>
      <c r="S177" s="44">
        <v>0</v>
      </c>
      <c r="T177" s="44">
        <f t="shared" si="1290"/>
        <v>0</v>
      </c>
      <c r="U177" s="44"/>
      <c r="V177" s="44">
        <f t="shared" si="1291"/>
        <v>0</v>
      </c>
      <c r="W177" s="44">
        <v>299</v>
      </c>
      <c r="X177" s="44">
        <f t="shared" si="1292"/>
        <v>18593089.142127499</v>
      </c>
      <c r="Y177" s="44">
        <v>0</v>
      </c>
      <c r="Z177" s="44">
        <f t="shared" si="1293"/>
        <v>0</v>
      </c>
      <c r="AA177" s="44">
        <v>0</v>
      </c>
      <c r="AB177" s="44">
        <f t="shared" si="1294"/>
        <v>0</v>
      </c>
      <c r="AC177" s="44">
        <v>0</v>
      </c>
      <c r="AD177" s="44">
        <f t="shared" si="1295"/>
        <v>0</v>
      </c>
      <c r="AE177" s="44">
        <v>0</v>
      </c>
      <c r="AF177" s="44">
        <f t="shared" si="1296"/>
        <v>0</v>
      </c>
      <c r="AG177" s="44">
        <v>0</v>
      </c>
      <c r="AH177" s="44">
        <f t="shared" si="1297"/>
        <v>0</v>
      </c>
      <c r="AI177" s="44">
        <v>0</v>
      </c>
      <c r="AJ177" s="44">
        <f t="shared" si="1298"/>
        <v>0</v>
      </c>
      <c r="AK177" s="44"/>
      <c r="AL177" s="44">
        <f t="shared" si="1299"/>
        <v>0</v>
      </c>
      <c r="AM177" s="62">
        <v>0</v>
      </c>
      <c r="AN177" s="44">
        <f t="shared" si="1300"/>
        <v>0</v>
      </c>
      <c r="AO177" s="48">
        <v>0</v>
      </c>
      <c r="AP177" s="44">
        <f t="shared" si="1301"/>
        <v>0</v>
      </c>
      <c r="AQ177" s="44">
        <v>0</v>
      </c>
      <c r="AR177" s="44">
        <f t="shared" si="1302"/>
        <v>0</v>
      </c>
      <c r="AS177" s="44"/>
      <c r="AT177" s="44">
        <f t="shared" si="1303"/>
        <v>0</v>
      </c>
      <c r="AU177" s="44"/>
      <c r="AV177" s="44">
        <f t="shared" si="1304"/>
        <v>0</v>
      </c>
      <c r="AW177" s="44"/>
      <c r="AX177" s="44">
        <f t="shared" si="1305"/>
        <v>0</v>
      </c>
      <c r="AY177" s="44"/>
      <c r="AZ177" s="44">
        <f t="shared" si="1306"/>
        <v>0</v>
      </c>
      <c r="BA177" s="44">
        <v>0</v>
      </c>
      <c r="BB177" s="44">
        <f t="shared" si="1307"/>
        <v>0</v>
      </c>
      <c r="BC177" s="44">
        <v>0</v>
      </c>
      <c r="BD177" s="44">
        <f t="shared" si="1308"/>
        <v>0</v>
      </c>
      <c r="BE177" s="44">
        <v>0</v>
      </c>
      <c r="BF177" s="44">
        <f t="shared" si="1309"/>
        <v>0</v>
      </c>
      <c r="BG177" s="44">
        <v>0</v>
      </c>
      <c r="BH177" s="44">
        <f t="shared" si="1310"/>
        <v>0</v>
      </c>
      <c r="BI177" s="44">
        <v>0</v>
      </c>
      <c r="BJ177" s="44">
        <f t="shared" si="1311"/>
        <v>0</v>
      </c>
      <c r="BK177" s="44">
        <v>0</v>
      </c>
      <c r="BL177" s="44">
        <f t="shared" si="1312"/>
        <v>0</v>
      </c>
      <c r="BM177" s="44">
        <v>0</v>
      </c>
      <c r="BN177" s="44">
        <f t="shared" si="1313"/>
        <v>0</v>
      </c>
      <c r="BO177" s="54">
        <v>0</v>
      </c>
      <c r="BP177" s="44">
        <f t="shared" si="1314"/>
        <v>0</v>
      </c>
      <c r="BQ177" s="44">
        <v>0</v>
      </c>
      <c r="BR177" s="44">
        <f t="shared" si="1315"/>
        <v>0</v>
      </c>
      <c r="BS177" s="44">
        <v>0</v>
      </c>
      <c r="BT177" s="44">
        <f t="shared" si="1316"/>
        <v>0</v>
      </c>
      <c r="BU177" s="44">
        <v>0</v>
      </c>
      <c r="BV177" s="44">
        <f t="shared" si="1317"/>
        <v>0</v>
      </c>
      <c r="BW177" s="44">
        <v>0</v>
      </c>
      <c r="BX177" s="44">
        <f t="shared" si="1318"/>
        <v>0</v>
      </c>
      <c r="BY177" s="44"/>
      <c r="BZ177" s="44">
        <f t="shared" si="1319"/>
        <v>0</v>
      </c>
      <c r="CA177" s="44">
        <v>0</v>
      </c>
      <c r="CB177" s="44">
        <f t="shared" si="1320"/>
        <v>0</v>
      </c>
      <c r="CC177" s="44">
        <v>0</v>
      </c>
      <c r="CD177" s="44">
        <f t="shared" si="1321"/>
        <v>0</v>
      </c>
      <c r="CE177" s="44">
        <v>0</v>
      </c>
      <c r="CF177" s="44">
        <f t="shared" si="1322"/>
        <v>0</v>
      </c>
      <c r="CG177" s="44"/>
      <c r="CH177" s="44">
        <f t="shared" si="1323"/>
        <v>0</v>
      </c>
      <c r="CI177" s="44"/>
      <c r="CJ177" s="44">
        <f t="shared" si="1324"/>
        <v>0</v>
      </c>
      <c r="CK177" s="44"/>
      <c r="CL177" s="44">
        <f t="shared" si="1325"/>
        <v>0</v>
      </c>
      <c r="CM177" s="44"/>
      <c r="CN177" s="44">
        <f t="shared" si="1326"/>
        <v>0</v>
      </c>
      <c r="CO177" s="44"/>
      <c r="CP177" s="44">
        <f t="shared" si="1327"/>
        <v>0</v>
      </c>
      <c r="CQ177" s="49"/>
      <c r="CR177" s="44">
        <f t="shared" si="1328"/>
        <v>0</v>
      </c>
      <c r="CS177" s="44"/>
      <c r="CT177" s="44">
        <f t="shared" si="1329"/>
        <v>0</v>
      </c>
      <c r="CU177" s="44"/>
      <c r="CV177" s="44">
        <f t="shared" si="1330"/>
        <v>0</v>
      </c>
      <c r="CW177" s="44"/>
      <c r="CX177" s="44">
        <f t="shared" si="1331"/>
        <v>0</v>
      </c>
      <c r="CY177" s="44"/>
      <c r="CZ177" s="44">
        <f t="shared" si="1332"/>
        <v>0</v>
      </c>
      <c r="DA177" s="44"/>
      <c r="DB177" s="44">
        <f t="shared" si="1333"/>
        <v>0</v>
      </c>
      <c r="DC177" s="44"/>
      <c r="DD177" s="44">
        <f t="shared" si="1334"/>
        <v>0</v>
      </c>
      <c r="DE177" s="44"/>
      <c r="DF177" s="44">
        <f t="shared" si="1335"/>
        <v>0</v>
      </c>
      <c r="DG177" s="44"/>
      <c r="DH177" s="44">
        <f t="shared" si="1336"/>
        <v>0</v>
      </c>
      <c r="DI177" s="44"/>
      <c r="DJ177" s="44">
        <f t="shared" si="1337"/>
        <v>0</v>
      </c>
      <c r="DK177" s="44"/>
      <c r="DL177" s="44">
        <f t="shared" si="1338"/>
        <v>0</v>
      </c>
      <c r="DM177" s="44"/>
      <c r="DN177" s="44">
        <f t="shared" si="1339"/>
        <v>0</v>
      </c>
      <c r="DO177" s="44"/>
      <c r="DP177" s="44">
        <f t="shared" si="1068"/>
        <v>0</v>
      </c>
      <c r="DQ177" s="44">
        <f t="shared" si="1078"/>
        <v>299</v>
      </c>
      <c r="DR177" s="44">
        <f t="shared" si="1078"/>
        <v>18593089.142127499</v>
      </c>
    </row>
    <row r="178" spans="1:122" ht="15.75" customHeight="1" x14ac:dyDescent="0.25">
      <c r="A178" s="51"/>
      <c r="B178" s="52">
        <v>149</v>
      </c>
      <c r="C178" s="38" t="s">
        <v>309</v>
      </c>
      <c r="D178" s="39">
        <f t="shared" si="1072"/>
        <v>19063</v>
      </c>
      <c r="E178" s="40">
        <v>18530</v>
      </c>
      <c r="F178" s="40">
        <v>18715</v>
      </c>
      <c r="G178" s="53">
        <v>3.53</v>
      </c>
      <c r="H178" s="42">
        <v>1</v>
      </c>
      <c r="I178" s="42">
        <v>1</v>
      </c>
      <c r="J178" s="43"/>
      <c r="K178" s="39">
        <v>1.4</v>
      </c>
      <c r="L178" s="39">
        <v>1.68</v>
      </c>
      <c r="M178" s="39">
        <v>2.23</v>
      </c>
      <c r="N178" s="39">
        <v>2.57</v>
      </c>
      <c r="O178" s="44">
        <v>0</v>
      </c>
      <c r="P178" s="44">
        <f t="shared" si="1288"/>
        <v>0</v>
      </c>
      <c r="Q178" s="44">
        <v>0</v>
      </c>
      <c r="R178" s="44">
        <f t="shared" si="1289"/>
        <v>0</v>
      </c>
      <c r="S178" s="44">
        <v>0</v>
      </c>
      <c r="T178" s="44">
        <f t="shared" si="1290"/>
        <v>0</v>
      </c>
      <c r="U178" s="44"/>
      <c r="V178" s="44">
        <f t="shared" si="1291"/>
        <v>0</v>
      </c>
      <c r="W178" s="44">
        <v>683</v>
      </c>
      <c r="X178" s="44">
        <f t="shared" si="1292"/>
        <v>67839634.363077492</v>
      </c>
      <c r="Y178" s="44">
        <v>0</v>
      </c>
      <c r="Z178" s="44">
        <f t="shared" si="1293"/>
        <v>0</v>
      </c>
      <c r="AA178" s="44">
        <v>0</v>
      </c>
      <c r="AB178" s="44">
        <f t="shared" si="1294"/>
        <v>0</v>
      </c>
      <c r="AC178" s="44">
        <v>0</v>
      </c>
      <c r="AD178" s="44">
        <f t="shared" si="1295"/>
        <v>0</v>
      </c>
      <c r="AE178" s="44">
        <v>0</v>
      </c>
      <c r="AF178" s="44">
        <f t="shared" si="1296"/>
        <v>0</v>
      </c>
      <c r="AG178" s="44">
        <v>0</v>
      </c>
      <c r="AH178" s="44">
        <f t="shared" si="1297"/>
        <v>0</v>
      </c>
      <c r="AI178" s="44">
        <v>0</v>
      </c>
      <c r="AJ178" s="44">
        <f t="shared" si="1298"/>
        <v>0</v>
      </c>
      <c r="AK178" s="44"/>
      <c r="AL178" s="44">
        <f t="shared" si="1299"/>
        <v>0</v>
      </c>
      <c r="AM178" s="62">
        <v>0</v>
      </c>
      <c r="AN178" s="44">
        <f t="shared" si="1300"/>
        <v>0</v>
      </c>
      <c r="AO178" s="48">
        <v>0</v>
      </c>
      <c r="AP178" s="44">
        <f t="shared" si="1301"/>
        <v>0</v>
      </c>
      <c r="AQ178" s="44">
        <v>0</v>
      </c>
      <c r="AR178" s="44">
        <f t="shared" si="1302"/>
        <v>0</v>
      </c>
      <c r="AS178" s="44"/>
      <c r="AT178" s="44">
        <f t="shared" si="1303"/>
        <v>0</v>
      </c>
      <c r="AU178" s="44"/>
      <c r="AV178" s="44">
        <f t="shared" si="1304"/>
        <v>0</v>
      </c>
      <c r="AW178" s="44"/>
      <c r="AX178" s="44">
        <f t="shared" si="1305"/>
        <v>0</v>
      </c>
      <c r="AY178" s="44"/>
      <c r="AZ178" s="44">
        <f t="shared" si="1306"/>
        <v>0</v>
      </c>
      <c r="BA178" s="44">
        <v>0</v>
      </c>
      <c r="BB178" s="44">
        <f t="shared" si="1307"/>
        <v>0</v>
      </c>
      <c r="BC178" s="44">
        <v>0</v>
      </c>
      <c r="BD178" s="44">
        <f t="shared" si="1308"/>
        <v>0</v>
      </c>
      <c r="BE178" s="44">
        <v>0</v>
      </c>
      <c r="BF178" s="44">
        <f t="shared" si="1309"/>
        <v>0</v>
      </c>
      <c r="BG178" s="44">
        <v>0</v>
      </c>
      <c r="BH178" s="44">
        <f t="shared" si="1310"/>
        <v>0</v>
      </c>
      <c r="BI178" s="44">
        <v>0</v>
      </c>
      <c r="BJ178" s="44">
        <f t="shared" si="1311"/>
        <v>0</v>
      </c>
      <c r="BK178" s="44">
        <v>0</v>
      </c>
      <c r="BL178" s="44">
        <f t="shared" si="1312"/>
        <v>0</v>
      </c>
      <c r="BM178" s="44">
        <v>0</v>
      </c>
      <c r="BN178" s="44">
        <f t="shared" si="1313"/>
        <v>0</v>
      </c>
      <c r="BO178" s="54">
        <v>0</v>
      </c>
      <c r="BP178" s="44">
        <f t="shared" si="1314"/>
        <v>0</v>
      </c>
      <c r="BQ178" s="44">
        <v>0</v>
      </c>
      <c r="BR178" s="44">
        <f t="shared" si="1315"/>
        <v>0</v>
      </c>
      <c r="BS178" s="44">
        <v>0</v>
      </c>
      <c r="BT178" s="44">
        <f t="shared" si="1316"/>
        <v>0</v>
      </c>
      <c r="BU178" s="44">
        <v>0</v>
      </c>
      <c r="BV178" s="44">
        <f t="shared" si="1317"/>
        <v>0</v>
      </c>
      <c r="BW178" s="44">
        <v>0</v>
      </c>
      <c r="BX178" s="44">
        <f t="shared" si="1318"/>
        <v>0</v>
      </c>
      <c r="BY178" s="44"/>
      <c r="BZ178" s="44">
        <f t="shared" si="1319"/>
        <v>0</v>
      </c>
      <c r="CA178" s="44">
        <v>0</v>
      </c>
      <c r="CB178" s="44">
        <f t="shared" si="1320"/>
        <v>0</v>
      </c>
      <c r="CC178" s="44">
        <v>0</v>
      </c>
      <c r="CD178" s="44">
        <f t="shared" si="1321"/>
        <v>0</v>
      </c>
      <c r="CE178" s="44">
        <v>0</v>
      </c>
      <c r="CF178" s="44">
        <f t="shared" si="1322"/>
        <v>0</v>
      </c>
      <c r="CG178" s="44"/>
      <c r="CH178" s="44">
        <f t="shared" si="1323"/>
        <v>0</v>
      </c>
      <c r="CI178" s="44"/>
      <c r="CJ178" s="44">
        <f t="shared" si="1324"/>
        <v>0</v>
      </c>
      <c r="CK178" s="44"/>
      <c r="CL178" s="44">
        <f t="shared" si="1325"/>
        <v>0</v>
      </c>
      <c r="CM178" s="44"/>
      <c r="CN178" s="44">
        <f t="shared" si="1326"/>
        <v>0</v>
      </c>
      <c r="CO178" s="44"/>
      <c r="CP178" s="44">
        <f t="shared" si="1327"/>
        <v>0</v>
      </c>
      <c r="CQ178" s="49"/>
      <c r="CR178" s="44">
        <f t="shared" si="1328"/>
        <v>0</v>
      </c>
      <c r="CS178" s="44"/>
      <c r="CT178" s="44">
        <f t="shared" si="1329"/>
        <v>0</v>
      </c>
      <c r="CU178" s="44"/>
      <c r="CV178" s="44">
        <f t="shared" si="1330"/>
        <v>0</v>
      </c>
      <c r="CW178" s="44"/>
      <c r="CX178" s="44">
        <f t="shared" si="1331"/>
        <v>0</v>
      </c>
      <c r="CY178" s="44"/>
      <c r="CZ178" s="44">
        <f t="shared" si="1332"/>
        <v>0</v>
      </c>
      <c r="DA178" s="44"/>
      <c r="DB178" s="44">
        <f t="shared" si="1333"/>
        <v>0</v>
      </c>
      <c r="DC178" s="44"/>
      <c r="DD178" s="44">
        <f t="shared" si="1334"/>
        <v>0</v>
      </c>
      <c r="DE178" s="44"/>
      <c r="DF178" s="44">
        <f t="shared" si="1335"/>
        <v>0</v>
      </c>
      <c r="DG178" s="44"/>
      <c r="DH178" s="44">
        <f t="shared" si="1336"/>
        <v>0</v>
      </c>
      <c r="DI178" s="44"/>
      <c r="DJ178" s="44">
        <f t="shared" si="1337"/>
        <v>0</v>
      </c>
      <c r="DK178" s="44"/>
      <c r="DL178" s="44">
        <f t="shared" si="1338"/>
        <v>0</v>
      </c>
      <c r="DM178" s="44"/>
      <c r="DN178" s="44">
        <f t="shared" si="1339"/>
        <v>0</v>
      </c>
      <c r="DO178" s="44"/>
      <c r="DP178" s="44">
        <f t="shared" si="1068"/>
        <v>0</v>
      </c>
      <c r="DQ178" s="44">
        <f t="shared" si="1078"/>
        <v>683</v>
      </c>
      <c r="DR178" s="44">
        <f t="shared" si="1078"/>
        <v>67839634.363077492</v>
      </c>
    </row>
    <row r="179" spans="1:122" ht="15.75" customHeight="1" x14ac:dyDescent="0.25">
      <c r="A179" s="100">
        <v>20</v>
      </c>
      <c r="B179" s="114"/>
      <c r="C179" s="102" t="s">
        <v>310</v>
      </c>
      <c r="D179" s="109">
        <f t="shared" si="1072"/>
        <v>19063</v>
      </c>
      <c r="E179" s="110">
        <v>18530</v>
      </c>
      <c r="F179" s="110">
        <v>18715</v>
      </c>
      <c r="G179" s="115">
        <v>0.87</v>
      </c>
      <c r="H179" s="111">
        <v>1</v>
      </c>
      <c r="I179" s="111">
        <v>1</v>
      </c>
      <c r="J179" s="112"/>
      <c r="K179" s="109">
        <v>1.4</v>
      </c>
      <c r="L179" s="109">
        <v>1.68</v>
      </c>
      <c r="M179" s="109">
        <v>2.23</v>
      </c>
      <c r="N179" s="109">
        <v>2.57</v>
      </c>
      <c r="O179" s="108">
        <f t="shared" ref="O179:BZ179" si="1340">SUM(O180:O189)</f>
        <v>923</v>
      </c>
      <c r="P179" s="108">
        <f t="shared" si="1340"/>
        <v>24811224.61962083</v>
      </c>
      <c r="Q179" s="108">
        <f t="shared" si="1340"/>
        <v>0</v>
      </c>
      <c r="R179" s="108">
        <f t="shared" si="1340"/>
        <v>0</v>
      </c>
      <c r="S179" s="108">
        <v>0</v>
      </c>
      <c r="T179" s="108">
        <f t="shared" ref="T179:AF179" si="1341">SUM(T180:T189)</f>
        <v>0</v>
      </c>
      <c r="U179" s="108">
        <f t="shared" si="1341"/>
        <v>0</v>
      </c>
      <c r="V179" s="108">
        <f t="shared" si="1341"/>
        <v>0</v>
      </c>
      <c r="W179" s="108">
        <f t="shared" si="1341"/>
        <v>0</v>
      </c>
      <c r="X179" s="108">
        <f t="shared" si="1341"/>
        <v>0</v>
      </c>
      <c r="Y179" s="108">
        <f t="shared" si="1341"/>
        <v>2</v>
      </c>
      <c r="Z179" s="108">
        <f t="shared" si="1341"/>
        <v>54131.3465</v>
      </c>
      <c r="AA179" s="108">
        <f t="shared" si="1341"/>
        <v>0</v>
      </c>
      <c r="AB179" s="108">
        <f t="shared" si="1341"/>
        <v>0</v>
      </c>
      <c r="AC179" s="108">
        <f t="shared" si="1341"/>
        <v>180</v>
      </c>
      <c r="AD179" s="108">
        <f t="shared" si="1341"/>
        <v>21796830.518822916</v>
      </c>
      <c r="AE179" s="108">
        <f t="shared" si="1341"/>
        <v>0</v>
      </c>
      <c r="AF179" s="108">
        <f t="shared" si="1341"/>
        <v>0</v>
      </c>
      <c r="AG179" s="108">
        <f t="shared" si="1340"/>
        <v>8</v>
      </c>
      <c r="AH179" s="108">
        <f t="shared" si="1340"/>
        <v>158748.19473333331</v>
      </c>
      <c r="AI179" s="108">
        <f t="shared" si="1340"/>
        <v>5</v>
      </c>
      <c r="AJ179" s="108">
        <f t="shared" si="1340"/>
        <v>88390.714629583323</v>
      </c>
      <c r="AK179" s="108">
        <f t="shared" si="1340"/>
        <v>2</v>
      </c>
      <c r="AL179" s="108">
        <f t="shared" si="1340"/>
        <v>33791.883183333332</v>
      </c>
      <c r="AM179" s="108">
        <f t="shared" si="1340"/>
        <v>2351</v>
      </c>
      <c r="AN179" s="108">
        <f t="shared" si="1340"/>
        <v>42884667.855513744</v>
      </c>
      <c r="AO179" s="108">
        <f t="shared" si="1340"/>
        <v>5</v>
      </c>
      <c r="AP179" s="108">
        <f t="shared" si="1340"/>
        <v>114680.8067776</v>
      </c>
      <c r="AQ179" s="108">
        <f t="shared" si="1340"/>
        <v>0</v>
      </c>
      <c r="AR179" s="108">
        <f t="shared" si="1340"/>
        <v>0</v>
      </c>
      <c r="AS179" s="108">
        <f t="shared" si="1340"/>
        <v>61</v>
      </c>
      <c r="AT179" s="108">
        <f t="shared" si="1340"/>
        <v>1878965.0929840002</v>
      </c>
      <c r="AU179" s="108">
        <f t="shared" si="1340"/>
        <v>0</v>
      </c>
      <c r="AV179" s="108">
        <f t="shared" si="1340"/>
        <v>0</v>
      </c>
      <c r="AW179" s="108">
        <f t="shared" si="1340"/>
        <v>0</v>
      </c>
      <c r="AX179" s="108">
        <f t="shared" si="1340"/>
        <v>0</v>
      </c>
      <c r="AY179" s="108">
        <f t="shared" si="1340"/>
        <v>0</v>
      </c>
      <c r="AZ179" s="108">
        <f t="shared" si="1340"/>
        <v>0</v>
      </c>
      <c r="BA179" s="108">
        <f t="shared" si="1340"/>
        <v>0</v>
      </c>
      <c r="BB179" s="108">
        <f t="shared" si="1340"/>
        <v>0</v>
      </c>
      <c r="BC179" s="108">
        <f t="shared" si="1340"/>
        <v>0</v>
      </c>
      <c r="BD179" s="108">
        <f t="shared" si="1340"/>
        <v>0</v>
      </c>
      <c r="BE179" s="108">
        <f t="shared" si="1340"/>
        <v>0</v>
      </c>
      <c r="BF179" s="108">
        <f t="shared" si="1340"/>
        <v>0</v>
      </c>
      <c r="BG179" s="108">
        <v>0</v>
      </c>
      <c r="BH179" s="108">
        <f t="shared" ref="BH179:BI179" si="1342">SUM(BH180:BH189)</f>
        <v>0</v>
      </c>
      <c r="BI179" s="108">
        <f t="shared" si="1342"/>
        <v>0</v>
      </c>
      <c r="BJ179" s="108">
        <f t="shared" si="1340"/>
        <v>0</v>
      </c>
      <c r="BK179" s="108">
        <f t="shared" si="1340"/>
        <v>3</v>
      </c>
      <c r="BL179" s="108">
        <f t="shared" si="1340"/>
        <v>59933.231242499991</v>
      </c>
      <c r="BM179" s="108">
        <f t="shared" si="1340"/>
        <v>0</v>
      </c>
      <c r="BN179" s="108">
        <f t="shared" si="1340"/>
        <v>0</v>
      </c>
      <c r="BO179" s="108">
        <f t="shared" si="1340"/>
        <v>1384</v>
      </c>
      <c r="BP179" s="108">
        <f t="shared" si="1340"/>
        <v>35180904.658458993</v>
      </c>
      <c r="BQ179" s="108">
        <f t="shared" si="1340"/>
        <v>0</v>
      </c>
      <c r="BR179" s="108">
        <f t="shared" si="1340"/>
        <v>0</v>
      </c>
      <c r="BS179" s="108">
        <f t="shared" si="1340"/>
        <v>0</v>
      </c>
      <c r="BT179" s="108">
        <f t="shared" si="1340"/>
        <v>0</v>
      </c>
      <c r="BU179" s="108">
        <f t="shared" si="1340"/>
        <v>13</v>
      </c>
      <c r="BV179" s="108">
        <f t="shared" si="1340"/>
        <v>130807.22393375001</v>
      </c>
      <c r="BW179" s="108">
        <f t="shared" si="1340"/>
        <v>0</v>
      </c>
      <c r="BX179" s="108">
        <f t="shared" si="1340"/>
        <v>0</v>
      </c>
      <c r="BY179" s="108">
        <f t="shared" si="1340"/>
        <v>0</v>
      </c>
      <c r="BZ179" s="108">
        <f t="shared" si="1340"/>
        <v>0</v>
      </c>
      <c r="CA179" s="108">
        <f t="shared" ref="CA179:DR179" si="1343">SUM(CA180:CA189)</f>
        <v>5</v>
      </c>
      <c r="CB179" s="108">
        <f t="shared" si="1343"/>
        <v>105573.31983333331</v>
      </c>
      <c r="CC179" s="108">
        <f t="shared" si="1343"/>
        <v>0</v>
      </c>
      <c r="CD179" s="108">
        <f t="shared" si="1343"/>
        <v>0</v>
      </c>
      <c r="CE179" s="108">
        <f t="shared" si="1343"/>
        <v>0</v>
      </c>
      <c r="CF179" s="108">
        <f t="shared" si="1343"/>
        <v>0</v>
      </c>
      <c r="CG179" s="108">
        <f t="shared" si="1343"/>
        <v>2</v>
      </c>
      <c r="CH179" s="108">
        <f t="shared" si="1343"/>
        <v>28177.799346666659</v>
      </c>
      <c r="CI179" s="108">
        <f t="shared" si="1343"/>
        <v>5</v>
      </c>
      <c r="CJ179" s="108">
        <f t="shared" si="1343"/>
        <v>46632.273566666663</v>
      </c>
      <c r="CK179" s="108">
        <f t="shared" si="1343"/>
        <v>27</v>
      </c>
      <c r="CL179" s="108">
        <f t="shared" si="1343"/>
        <v>408394.46473874996</v>
      </c>
      <c r="CM179" s="108">
        <f t="shared" si="1343"/>
        <v>190</v>
      </c>
      <c r="CN179" s="108">
        <f t="shared" si="1343"/>
        <v>4062249.4959672499</v>
      </c>
      <c r="CO179" s="108">
        <f t="shared" si="1343"/>
        <v>14</v>
      </c>
      <c r="CP179" s="108">
        <f t="shared" si="1343"/>
        <v>313204.78981260001</v>
      </c>
      <c r="CQ179" s="113">
        <f t="shared" si="1343"/>
        <v>4</v>
      </c>
      <c r="CR179" s="108">
        <f t="shared" si="1343"/>
        <v>68138.455659166648</v>
      </c>
      <c r="CS179" s="108">
        <f t="shared" si="1343"/>
        <v>57</v>
      </c>
      <c r="CT179" s="108">
        <f t="shared" si="1343"/>
        <v>1137227.8165975998</v>
      </c>
      <c r="CU179" s="108">
        <f t="shared" si="1343"/>
        <v>7</v>
      </c>
      <c r="CV179" s="108">
        <f t="shared" si="1343"/>
        <v>102906.98024600001</v>
      </c>
      <c r="CW179" s="108">
        <f t="shared" si="1343"/>
        <v>3</v>
      </c>
      <c r="CX179" s="108">
        <f t="shared" si="1343"/>
        <v>71380.207206000006</v>
      </c>
      <c r="CY179" s="108">
        <f t="shared" si="1343"/>
        <v>11</v>
      </c>
      <c r="CZ179" s="108">
        <f t="shared" si="1343"/>
        <v>259692.21951679996</v>
      </c>
      <c r="DA179" s="108">
        <f t="shared" si="1343"/>
        <v>14</v>
      </c>
      <c r="DB179" s="108">
        <f t="shared" si="1343"/>
        <v>337840.42158929998</v>
      </c>
      <c r="DC179" s="108">
        <f t="shared" si="1343"/>
        <v>45</v>
      </c>
      <c r="DD179" s="108">
        <f t="shared" si="1343"/>
        <v>731948.34688499989</v>
      </c>
      <c r="DE179" s="108">
        <f t="shared" si="1343"/>
        <v>31</v>
      </c>
      <c r="DF179" s="108">
        <f t="shared" si="1343"/>
        <v>457325.60254149989</v>
      </c>
      <c r="DG179" s="108">
        <f t="shared" si="1343"/>
        <v>6</v>
      </c>
      <c r="DH179" s="108">
        <f t="shared" si="1343"/>
        <v>150869.13302999997</v>
      </c>
      <c r="DI179" s="108">
        <f t="shared" si="1343"/>
        <v>12</v>
      </c>
      <c r="DJ179" s="108">
        <f t="shared" si="1343"/>
        <v>255436.45528799997</v>
      </c>
      <c r="DK179" s="108">
        <f t="shared" si="1343"/>
        <v>7</v>
      </c>
      <c r="DL179" s="108">
        <f t="shared" si="1343"/>
        <v>237795.99285625003</v>
      </c>
      <c r="DM179" s="108">
        <f t="shared" si="1343"/>
        <v>24</v>
      </c>
      <c r="DN179" s="108">
        <f t="shared" si="1343"/>
        <v>777822.91820252081</v>
      </c>
      <c r="DO179" s="108">
        <f t="shared" si="1343"/>
        <v>0</v>
      </c>
      <c r="DP179" s="108">
        <f t="shared" si="1343"/>
        <v>0</v>
      </c>
      <c r="DQ179" s="108">
        <f t="shared" si="1343"/>
        <v>5401</v>
      </c>
      <c r="DR179" s="108">
        <f t="shared" si="1343"/>
        <v>136745692.839284</v>
      </c>
    </row>
    <row r="180" spans="1:122" ht="45" customHeight="1" x14ac:dyDescent="0.25">
      <c r="A180" s="51"/>
      <c r="B180" s="52">
        <v>150</v>
      </c>
      <c r="C180" s="38" t="s">
        <v>311</v>
      </c>
      <c r="D180" s="39">
        <f t="shared" si="1072"/>
        <v>19063</v>
      </c>
      <c r="E180" s="40">
        <v>18530</v>
      </c>
      <c r="F180" s="40">
        <v>18715</v>
      </c>
      <c r="G180" s="53">
        <v>0.66</v>
      </c>
      <c r="H180" s="42">
        <v>1</v>
      </c>
      <c r="I180" s="43">
        <v>1</v>
      </c>
      <c r="J180" s="43"/>
      <c r="K180" s="39">
        <v>1.4</v>
      </c>
      <c r="L180" s="39">
        <v>1.68</v>
      </c>
      <c r="M180" s="39">
        <v>2.23</v>
      </c>
      <c r="N180" s="39">
        <v>2.57</v>
      </c>
      <c r="O180" s="44">
        <v>20</v>
      </c>
      <c r="P180" s="44">
        <f t="shared" ref="P180:P183" si="1344">(O180/12*5*$D180*$G180*$H180*$K180*P$8)+(O180/12*4*$E180*$G180*$I180*$K180*P$9)+(O180/12*3*$F180*$G180*$I180*$K180*P$9)</f>
        <v>368921.86100000003</v>
      </c>
      <c r="Q180" s="44">
        <v>0</v>
      </c>
      <c r="R180" s="44">
        <f t="shared" ref="R180:R183" si="1345">(Q180/12*5*$D180*$G180*$H180*$K180*R$8)+(Q180/12*4*$E180*$G180*$I180*$K180*R$9)+(Q180/12*3*$F180*$G180*$I180*$K180*R$9)</f>
        <v>0</v>
      </c>
      <c r="S180" s="44">
        <v>0</v>
      </c>
      <c r="T180" s="44">
        <f t="shared" ref="T180:T183" si="1346">(S180/12*5*$D180*$G180*$H180*$K180*T$8)+(S180/12*4*$E180*$G180*$I180*$K180*T$9)+(S180/12*3*$F180*$G180*$I180*$K180*T$9)</f>
        <v>0</v>
      </c>
      <c r="U180" s="44"/>
      <c r="V180" s="44">
        <f t="shared" ref="V180:V183" si="1347">(U180/12*5*$D180*$G180*$H180*$K180*V$8)+(U180/12*4*$E180*$G180*$I180*$K180*V$9)+(U180/12*3*$F180*$G180*$I180*$K180*V$9)</f>
        <v>0</v>
      </c>
      <c r="W180" s="44">
        <v>0</v>
      </c>
      <c r="X180" s="44">
        <f t="shared" ref="X180:X183" si="1348">(W180/12*5*$D180*$G180*$H180*$K180*X$8)+(W180/12*4*$E180*$G180*$I180*$K180*X$9)+(W180/12*3*$F180*$G180*$I180*$K180*X$9)</f>
        <v>0</v>
      </c>
      <c r="Y180" s="44">
        <v>0</v>
      </c>
      <c r="Z180" s="44">
        <f t="shared" ref="Z180:Z183" si="1349">(Y180/12*5*$D180*$G180*$H180*$K180*Z$8)+(Y180/12*4*$E180*$G180*$I180*$K180*Z$9)+(Y180/12*3*$F180*$G180*$I180*$K180*Z$9)</f>
        <v>0</v>
      </c>
      <c r="AA180" s="44">
        <v>0</v>
      </c>
      <c r="AB180" s="44">
        <f t="shared" ref="AB180:AB183" si="1350">(AA180/12*5*$D180*$G180*$H180*$K180*AB$8)+(AA180/12*4*$E180*$G180*$I180*$K180*AB$9)+(AA180/12*3*$F180*$G180*$I180*$K180*AB$9)</f>
        <v>0</v>
      </c>
      <c r="AC180" s="44">
        <v>1</v>
      </c>
      <c r="AD180" s="44">
        <f t="shared" ref="AD180:AD183" si="1351">(AC180/12*5*$D180*$G180*$H180*$K180*AD$8)+(AC180/12*4*$E180*$G180*$I180*$K180*AD$9)+(AC180/12*3*$F180*$G180*$I180*$K180*AD$9)</f>
        <v>23216.635749999998</v>
      </c>
      <c r="AE180" s="44">
        <v>0</v>
      </c>
      <c r="AF180" s="44">
        <f t="shared" ref="AF180:AF183" si="1352">(AE180/12*5*$D180*$G180*$H180*$K180*AF$8)+(AE180/12*4*$E180*$G180*$I180*$K180*AF$9)+(AE180/12*3*$F180*$G180*$I180*$K180*AF$9)</f>
        <v>0</v>
      </c>
      <c r="AG180" s="44">
        <v>0</v>
      </c>
      <c r="AH180" s="44">
        <f t="shared" ref="AH180:AH183" si="1353">(AG180/12*5*$D180*$G180*$H180*$K180*AH$8)+(AG180/12*4*$E180*$G180*$I180*$K180*AH$9)+(AG180/12*3*$F180*$G180*$I180*$K180*AH$9)</f>
        <v>0</v>
      </c>
      <c r="AI180" s="44"/>
      <c r="AJ180" s="44">
        <f t="shared" ref="AJ180:AJ183" si="1354">(AI180/12*5*$D180*$G180*$H180*$K180*AJ$8)+(AI180/12*4*$E180*$G180*$I180*$K180*AJ$9)+(AI180/12*3*$F180*$G180*$I180*$K180*AJ$9)</f>
        <v>0</v>
      </c>
      <c r="AK180" s="44"/>
      <c r="AL180" s="44">
        <f t="shared" ref="AL180:AL183" si="1355">(AK180/12*5*$D180*$G180*$H180*$K180*AL$8)+(AK180/12*4*$E180*$G180*$I180*$K180*AL$9)+(AK180/12*3*$F180*$G180*$I180*$K180*AL$9)</f>
        <v>0</v>
      </c>
      <c r="AM180" s="62">
        <v>6</v>
      </c>
      <c r="AN180" s="44">
        <f t="shared" ref="AN180:AN183" si="1356">(AM180/12*5*$D180*$G180*$H180*$K180*AN$8)+(AM180/12*4*$E180*$G180*$I180*$K180*AN$9)+(AM180/12*3*$F180*$G180*$I180*$K180*AN$9)</f>
        <v>110016.02535000001</v>
      </c>
      <c r="AO180" s="48">
        <v>0</v>
      </c>
      <c r="AP180" s="44">
        <f t="shared" ref="AP180:AP183" si="1357">(AO180/12*5*$D180*$G180*$H180*$L180*AP$8)+(AO180/12*4*$E180*$G180*$I180*$L180*AP$9)+(AO180/12*3*$F180*$G180*$I180*$L180*AP$9)</f>
        <v>0</v>
      </c>
      <c r="AQ180" s="44">
        <v>0</v>
      </c>
      <c r="AR180" s="44">
        <f t="shared" ref="AR180:AR183" si="1358">(AQ180/12*5*$D180*$G180*$H180*$L180*AR$8)+(AQ180/12*4*$E180*$G180*$I180*$L180*AR$9)+(AQ180/12*3*$F180*$G180*$I180*$L180*AR$9)</f>
        <v>0</v>
      </c>
      <c r="AS180" s="44">
        <v>2</v>
      </c>
      <c r="AT180" s="44">
        <f t="shared" ref="AT180:AT183" si="1359">(AS180/12*5*$D180*$G180*$H180*$L180*AT$8)+(AS180/12*4*$E180*$G180*$I180*$L180*AT$9)+(AS180/12*3*$F180*$G180*$I180*$L180*AT$10)</f>
        <v>42643.054607999999</v>
      </c>
      <c r="AU180" s="44">
        <v>0</v>
      </c>
      <c r="AV180" s="44">
        <f t="shared" ref="AV180:AV183" si="1360">(AU180/12*5*$D180*$G180*$H180*$L180*AV$8)+(AU180/12*4*$E180*$G180*$I180*$L180*AV$9)+(AU180/12*3*$F180*$G180*$I180*$L180*AV$9)</f>
        <v>0</v>
      </c>
      <c r="AW180" s="44"/>
      <c r="AX180" s="44">
        <f t="shared" ref="AX180:AX183" si="1361">(AW180/12*5*$D180*$G180*$H180*$K180*AX$8)+(AW180/12*4*$E180*$G180*$I180*$K180*AX$9)+(AW180/12*3*$F180*$G180*$I180*$K180*AX$9)</f>
        <v>0</v>
      </c>
      <c r="AY180" s="44"/>
      <c r="AZ180" s="44">
        <f t="shared" ref="AZ180:AZ183" si="1362">(AY180/12*5*$D180*$G180*$H180*$K180*AZ$8)+(AY180/12*4*$E180*$G180*$I180*$K180*AZ$9)+(AY180/12*3*$F180*$G180*$I180*$K180*AZ$9)</f>
        <v>0</v>
      </c>
      <c r="BA180" s="44">
        <v>0</v>
      </c>
      <c r="BB180" s="44">
        <f t="shared" ref="BB180:BB183" si="1363">(BA180/12*5*$D180*$G180*$H180*$L180*BB$8)+(BA180/12*4*$E180*$G180*$I180*$L180*BB$9)+(BA180/12*3*$F180*$G180*$I180*$L180*BB$9)</f>
        <v>0</v>
      </c>
      <c r="BC180" s="44">
        <v>0</v>
      </c>
      <c r="BD180" s="44">
        <f t="shared" ref="BD180:BD183" si="1364">(BC180/12*5*$D180*$G180*$H180*$K180*BD$8)+(BC180/12*4*$E180*$G180*$I180*$K180*BD$9)+(BC180/12*3*$F180*$G180*$I180*$K180*BD$9)</f>
        <v>0</v>
      </c>
      <c r="BE180" s="44">
        <v>0</v>
      </c>
      <c r="BF180" s="44">
        <f t="shared" ref="BF180:BF183" si="1365">(BE180/12*5*$D180*$G180*$H180*$K180*BF$8)+(BE180/12*4*$E180*$G180*$I180*$K180*BF$9)+(BE180/12*3*$F180*$G180*$I180*$K180*BF$9)</f>
        <v>0</v>
      </c>
      <c r="BG180" s="44">
        <v>0</v>
      </c>
      <c r="BH180" s="44">
        <f t="shared" ref="BH180:BH183" si="1366">(BG180/12*5*$D180*$G180*$H180*$K180*BH$8)+(BG180/12*4*$E180*$G180*$I180*$K180*BH$9)+(BG180/12*3*$F180*$G180*$I180*$K180*BH$9)</f>
        <v>0</v>
      </c>
      <c r="BI180" s="44">
        <v>0</v>
      </c>
      <c r="BJ180" s="44">
        <f t="shared" ref="BJ180:BJ183" si="1367">(BI180/12*5*$D180*$G180*$H180*$L180*BJ$8)+(BI180/12*4*$E180*$G180*$I180*$L180*BJ$9)+(BI180/12*3*$F180*$G180*$I180*$L180*BJ$9)</f>
        <v>0</v>
      </c>
      <c r="BK180" s="44">
        <v>0</v>
      </c>
      <c r="BL180" s="44">
        <f t="shared" ref="BL180:BL183" si="1368">(BK180/12*5*$D180*$G180*$H180*$K180*BL$8)+(BK180/12*4*$E180*$G180*$I180*$K180*BL$9)+(BK180/12*3*$F180*$G180*$I180*$K180*BL$9)</f>
        <v>0</v>
      </c>
      <c r="BM180" s="44"/>
      <c r="BN180" s="44">
        <f t="shared" ref="BN180:BN183" si="1369">(BM180/12*5*$D180*$G180*$H180*$K180*BN$8)+(BM180/12*4*$E180*$G180*$I180*$K180*BN$9)+(BM180/12*3*$F180*$G180*$I180*$K180*BN$9)</f>
        <v>0</v>
      </c>
      <c r="BO180" s="54">
        <v>8</v>
      </c>
      <c r="BP180" s="44">
        <f t="shared" ref="BP180:BP183" si="1370">(BO180/12*5*$D180*$G180*$H180*$L180*BP$8)+(BO180/12*4*$E180*$G180*$I180*$L180*BP$9)+(BO180/12*3*$F180*$G180*$I180*$L180*BP$9)</f>
        <v>151741.34975999998</v>
      </c>
      <c r="BQ180" s="44">
        <v>0</v>
      </c>
      <c r="BR180" s="44">
        <f t="shared" ref="BR180:BR183" si="1371">(BQ180/12*5*$D180*$G180*$H180*$L180*BR$8)+(BQ180/12*4*$E180*$G180*$I180*$L180*BR$9)+(BQ180/12*3*$F180*$G180*$I180*$L180*BR$9)</f>
        <v>0</v>
      </c>
      <c r="BS180" s="44">
        <v>0</v>
      </c>
      <c r="BT180" s="44">
        <f t="shared" ref="BT180:BT183" si="1372">(BS180/12*5*$D180*$G180*$H180*$K180*BT$8)+(BS180/12*4*$E180*$G180*$I180*$K180*BT$9)+(BS180/12*3*$F180*$G180*$I180*$K180*BT$9)</f>
        <v>0</v>
      </c>
      <c r="BU180" s="44"/>
      <c r="BV180" s="44">
        <f t="shared" ref="BV180:BV183" si="1373">(BU180/12*5*$D180*$G180*$H180*$K180*BV$8)+(BU180/12*4*$E180*$G180*$I180*$K180*BV$9)+(BU180/12*3*$F180*$G180*$I180*$K180*BV$9)</f>
        <v>0</v>
      </c>
      <c r="BW180" s="44">
        <v>0</v>
      </c>
      <c r="BX180" s="44">
        <f t="shared" ref="BX180:BX183" si="1374">(BW180/12*5*$D180*$G180*$H180*$L180*BX$8)+(BW180/12*4*$E180*$G180*$I180*$L180*BX$9)+(BW180/12*3*$F180*$G180*$I180*$L180*BX$9)</f>
        <v>0</v>
      </c>
      <c r="BY180" s="44"/>
      <c r="BZ180" s="44">
        <f t="shared" ref="BZ180:BZ183" si="1375">(BY180/12*5*$D180*$G180*$H180*$L180*BZ$8)+(BY180/12*4*$E180*$G180*$I180*$L180*BZ$9)+(BY180/12*3*$F180*$G180*$I180*$L180*BZ$9)</f>
        <v>0</v>
      </c>
      <c r="CA180" s="44">
        <v>0</v>
      </c>
      <c r="CB180" s="44">
        <f t="shared" ref="CB180:CB183" si="1376">(CA180/12*5*$D180*$G180*$H180*$K180*CB$8)+(CA180/12*4*$E180*$G180*$I180*$K180*CB$9)+(CA180/12*3*$F180*$G180*$I180*$K180*CB$9)</f>
        <v>0</v>
      </c>
      <c r="CC180" s="44">
        <v>0</v>
      </c>
      <c r="CD180" s="44">
        <f t="shared" ref="CD180:CD183" si="1377">(CC180/12*5*$D180*$G180*$H180*$L180*CD$8)+(CC180/12*4*$E180*$G180*$I180*$L180*CD$9)+(CC180/12*3*$F180*$G180*$I180*$L180*CD$9)</f>
        <v>0</v>
      </c>
      <c r="CE180" s="44">
        <v>0</v>
      </c>
      <c r="CF180" s="44">
        <f t="shared" ref="CF180:CF183" si="1378">(CE180/12*5*$D180*$G180*$H180*$K180*CF$8)+(CE180/12*4*$E180*$G180*$I180*$K180*CF$9)+(CE180/12*3*$F180*$G180*$I180*$K180*CF$9)</f>
        <v>0</v>
      </c>
      <c r="CG180" s="44"/>
      <c r="CH180" s="44">
        <f t="shared" ref="CH180:CH183" si="1379">(CG180/12*5*$D180*$G180*$H180*$K180*CH$8)+(CG180/12*4*$E180*$G180*$I180*$K180*CH$9)+(CG180/12*3*$F180*$G180*$I180*$K180*CH$9)</f>
        <v>0</v>
      </c>
      <c r="CI180" s="44"/>
      <c r="CJ180" s="44">
        <f t="shared" ref="CJ180:CJ183" si="1380">(CI180/12*5*$D180*$G180*$H180*$K180*CJ$8)+(CI180/12*4*$E180*$G180*$I180*$K180*CJ$9)+(CI180/12*3*$F180*$G180*$I180*$K180*CJ$9)</f>
        <v>0</v>
      </c>
      <c r="CK180" s="44"/>
      <c r="CL180" s="44">
        <f t="shared" ref="CL180:CL183" si="1381">(CK180/12*5*$D180*$G180*$H180*$K180*CL$8)+(CK180/12*4*$E180*$G180*$I180*$K180*CL$9)+(CK180/12*3*$F180*$G180*$I180*$K180*CL$9)</f>
        <v>0</v>
      </c>
      <c r="CM180" s="44"/>
      <c r="CN180" s="44">
        <f t="shared" ref="CN180:CN183" si="1382">(CM180/12*5*$D180*$G180*$H180*$L180*CN$8)+(CM180/12*4*$E180*$G180*$I180*$L180*CN$9)+(CM180/12*3*$F180*$G180*$I180*$L180*CN$9)</f>
        <v>0</v>
      </c>
      <c r="CO180" s="44"/>
      <c r="CP180" s="44">
        <f t="shared" ref="CP180:CP183" si="1383">(CO180/12*5*$D180*$G180*$H180*$L180*CP$8)+(CO180/12*4*$E180*$G180*$I180*$L180*CP$9)+(CO180/12*3*$F180*$G180*$I180*$L180*CP$9)</f>
        <v>0</v>
      </c>
      <c r="CQ180" s="49"/>
      <c r="CR180" s="44">
        <f t="shared" ref="CR180:CR183" si="1384">(CQ180/12*5*$D180*$G180*$H180*$K180*CR$8)+(CQ180/12*4*$E180*$G180*$I180*$K180*CR$9)+(CQ180/12*3*$F180*$G180*$I180*$K180*CR$9)</f>
        <v>0</v>
      </c>
      <c r="CS180" s="44"/>
      <c r="CT180" s="44">
        <f t="shared" ref="CT180:CT183" si="1385">(CS180/12*5*$D180*$G180*$H180*$L180*CT$8)+(CS180/12*4*$E180*$G180*$I180*$L180*CT$9)+(CS180/12*3*$F180*$G180*$I180*$L180*CT$9)</f>
        <v>0</v>
      </c>
      <c r="CU180" s="44"/>
      <c r="CV180" s="44">
        <f t="shared" ref="CV180:CV183" si="1386">(CU180/12*5*$D180*$G180*$H180*$L180*CV$8)+(CU180/12*4*$E180*$G180*$I180*$L180*CV$9)+(CU180/12*3*$F180*$G180*$I180*$L180*CV$9)</f>
        <v>0</v>
      </c>
      <c r="CW180" s="44">
        <v>3</v>
      </c>
      <c r="CX180" s="44">
        <f t="shared" ref="CX180:CX183" si="1387">(CW180/12*5*$D180*$G180*$H180*$L180*CX$8)+(CW180/12*4*$E180*$G180*$I180*$L180*CX$9)+(CW180/12*3*$F180*$G180*$I180*$L180*CX$9)</f>
        <v>71380.207206000006</v>
      </c>
      <c r="CY180" s="44"/>
      <c r="CZ180" s="44">
        <f t="shared" ref="CZ180:CZ183" si="1388">(CY180/12*5*$D180*$G180*$H180*$L180*CZ$8)+(CY180/12*4*$E180*$G180*$I180*$L180*CZ$9)+(CY180/12*3*$F180*$G180*$I180*$L180*CZ$9)</f>
        <v>0</v>
      </c>
      <c r="DA180" s="44"/>
      <c r="DB180" s="44">
        <f t="shared" ref="DB180:DB183" si="1389">(DA180/12*5*$D180*$G180*$H180*$L180*DB$8)+(DA180/12*4*$E180*$G180*$I180*$L180*DB$9)+(DA180/12*3*$F180*$G180*$I180*$L180*DB$9)</f>
        <v>0</v>
      </c>
      <c r="DC180" s="44"/>
      <c r="DD180" s="44">
        <f t="shared" ref="DD180:DD183" si="1390">(DC180/12*5*$D180*$G180*$H180*$K180*DD$8)+(DC180/12*4*$E180*$G180*$I180*$K180*DD$9)+(DC180/12*3*$F180*$G180*$I180*$K180*DD$9)</f>
        <v>0</v>
      </c>
      <c r="DE180" s="44"/>
      <c r="DF180" s="44">
        <f t="shared" ref="DF180:DF183" si="1391">(DE180/12*5*$D180*$G180*$H180*$K180*DF$8)+(DE180/12*4*$E180*$G180*$I180*$K180*DF$9)+(DE180/12*3*$F180*$G180*$I180*$K180*DF$9)</f>
        <v>0</v>
      </c>
      <c r="DG180" s="44"/>
      <c r="DH180" s="44">
        <f t="shared" ref="DH180:DH183" si="1392">(DG180/12*5*$D180*$G180*$H180*$L180*DH$8)+(DG180/12*4*$E180*$G180*$I180*$L180*DH$9)+(DG180/12*3*$F180*$G180*$I180*$L180*DH$9)</f>
        <v>0</v>
      </c>
      <c r="DI180" s="44"/>
      <c r="DJ180" s="44">
        <f t="shared" ref="DJ180:DJ183" si="1393">(DI180/12*5*$D180*$G180*$H180*$L180*DJ$8)+(DI180/12*4*$E180*$G180*$I180*$L180*DJ$9)+(DI180/12*3*$F180*$G180*$I180*$L180*DJ$9)</f>
        <v>0</v>
      </c>
      <c r="DK180" s="44"/>
      <c r="DL180" s="44">
        <f t="shared" ref="DL180:DL183" si="1394">(DK180/12*5*$D180*$G180*$H180*$M180*DL$8)+(DK180/12*4*$E180*$G180*$I180*$M180*DL$9)+(DK180/12*3*$F180*$G180*$I180*$M180*DL$9)</f>
        <v>0</v>
      </c>
      <c r="DM180" s="44"/>
      <c r="DN180" s="44">
        <f t="shared" si="1339"/>
        <v>0</v>
      </c>
      <c r="DO180" s="44"/>
      <c r="DP180" s="44">
        <f t="shared" si="1068"/>
        <v>0</v>
      </c>
      <c r="DQ180" s="44">
        <f t="shared" ref="DQ180:DR189" si="1395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180)</f>
        <v>40</v>
      </c>
      <c r="DR180" s="44">
        <f t="shared" si="1395"/>
        <v>767919.13367400004</v>
      </c>
    </row>
    <row r="181" spans="1:122" ht="30" customHeight="1" x14ac:dyDescent="0.25">
      <c r="A181" s="51"/>
      <c r="B181" s="52">
        <v>151</v>
      </c>
      <c r="C181" s="38" t="s">
        <v>312</v>
      </c>
      <c r="D181" s="39">
        <f t="shared" si="1072"/>
        <v>19063</v>
      </c>
      <c r="E181" s="40">
        <v>18530</v>
      </c>
      <c r="F181" s="40">
        <v>18715</v>
      </c>
      <c r="G181" s="53">
        <v>0.47</v>
      </c>
      <c r="H181" s="42">
        <v>1</v>
      </c>
      <c r="I181" s="43">
        <v>1</v>
      </c>
      <c r="J181" s="43"/>
      <c r="K181" s="39">
        <v>1.4</v>
      </c>
      <c r="L181" s="39">
        <v>1.68</v>
      </c>
      <c r="M181" s="39">
        <v>2.23</v>
      </c>
      <c r="N181" s="39">
        <v>2.57</v>
      </c>
      <c r="O181" s="44">
        <v>128</v>
      </c>
      <c r="P181" s="44">
        <f t="shared" si="1344"/>
        <v>1681389.3301333329</v>
      </c>
      <c r="Q181" s="44">
        <v>0</v>
      </c>
      <c r="R181" s="44">
        <f t="shared" si="1345"/>
        <v>0</v>
      </c>
      <c r="S181" s="44">
        <v>0</v>
      </c>
      <c r="T181" s="44">
        <f t="shared" si="1346"/>
        <v>0</v>
      </c>
      <c r="U181" s="44"/>
      <c r="V181" s="44">
        <f t="shared" si="1347"/>
        <v>0</v>
      </c>
      <c r="W181" s="44">
        <v>0</v>
      </c>
      <c r="X181" s="44">
        <f t="shared" si="1348"/>
        <v>0</v>
      </c>
      <c r="Y181" s="44">
        <v>0</v>
      </c>
      <c r="Z181" s="44">
        <f t="shared" si="1349"/>
        <v>0</v>
      </c>
      <c r="AA181" s="44">
        <v>0</v>
      </c>
      <c r="AB181" s="44">
        <f t="shared" si="1350"/>
        <v>0</v>
      </c>
      <c r="AC181" s="44"/>
      <c r="AD181" s="44">
        <f t="shared" si="1351"/>
        <v>0</v>
      </c>
      <c r="AE181" s="44">
        <v>0</v>
      </c>
      <c r="AF181" s="44">
        <f t="shared" si="1352"/>
        <v>0</v>
      </c>
      <c r="AG181" s="44">
        <v>0</v>
      </c>
      <c r="AH181" s="44">
        <f t="shared" si="1353"/>
        <v>0</v>
      </c>
      <c r="AI181" s="44"/>
      <c r="AJ181" s="44">
        <f t="shared" si="1354"/>
        <v>0</v>
      </c>
      <c r="AK181" s="44"/>
      <c r="AL181" s="44">
        <f t="shared" si="1355"/>
        <v>0</v>
      </c>
      <c r="AM181" s="62">
        <v>509</v>
      </c>
      <c r="AN181" s="44">
        <f t="shared" si="1356"/>
        <v>6646245.8950708322</v>
      </c>
      <c r="AO181" s="48">
        <v>0</v>
      </c>
      <c r="AP181" s="44">
        <f t="shared" si="1357"/>
        <v>0</v>
      </c>
      <c r="AQ181" s="44">
        <v>0</v>
      </c>
      <c r="AR181" s="44">
        <f t="shared" si="1358"/>
        <v>0</v>
      </c>
      <c r="AS181" s="44"/>
      <c r="AT181" s="44">
        <f t="shared" si="1359"/>
        <v>0</v>
      </c>
      <c r="AU181" s="44">
        <v>0</v>
      </c>
      <c r="AV181" s="44">
        <f t="shared" si="1360"/>
        <v>0</v>
      </c>
      <c r="AW181" s="44"/>
      <c r="AX181" s="44">
        <f t="shared" si="1361"/>
        <v>0</v>
      </c>
      <c r="AY181" s="44"/>
      <c r="AZ181" s="44">
        <f t="shared" si="1362"/>
        <v>0</v>
      </c>
      <c r="BA181" s="44"/>
      <c r="BB181" s="44">
        <f t="shared" si="1363"/>
        <v>0</v>
      </c>
      <c r="BC181" s="44">
        <v>0</v>
      </c>
      <c r="BD181" s="44">
        <f t="shared" si="1364"/>
        <v>0</v>
      </c>
      <c r="BE181" s="44">
        <v>0</v>
      </c>
      <c r="BF181" s="44">
        <f t="shared" si="1365"/>
        <v>0</v>
      </c>
      <c r="BG181" s="44">
        <v>0</v>
      </c>
      <c r="BH181" s="44">
        <f t="shared" si="1366"/>
        <v>0</v>
      </c>
      <c r="BI181" s="44">
        <v>0</v>
      </c>
      <c r="BJ181" s="44">
        <f t="shared" si="1367"/>
        <v>0</v>
      </c>
      <c r="BK181" s="44">
        <v>0</v>
      </c>
      <c r="BL181" s="44">
        <f t="shared" si="1368"/>
        <v>0</v>
      </c>
      <c r="BM181" s="44"/>
      <c r="BN181" s="44">
        <f t="shared" si="1369"/>
        <v>0</v>
      </c>
      <c r="BO181" s="54">
        <v>148</v>
      </c>
      <c r="BP181" s="44">
        <f t="shared" si="1370"/>
        <v>1999077.3275199998</v>
      </c>
      <c r="BQ181" s="44">
        <v>0</v>
      </c>
      <c r="BR181" s="44">
        <f t="shared" si="1371"/>
        <v>0</v>
      </c>
      <c r="BS181" s="44">
        <v>0</v>
      </c>
      <c r="BT181" s="44">
        <f t="shared" si="1372"/>
        <v>0</v>
      </c>
      <c r="BU181" s="44">
        <v>6</v>
      </c>
      <c r="BV181" s="44">
        <f t="shared" si="1373"/>
        <v>55958.728279999996</v>
      </c>
      <c r="BW181" s="44">
        <v>0</v>
      </c>
      <c r="BX181" s="44">
        <f t="shared" si="1374"/>
        <v>0</v>
      </c>
      <c r="BY181" s="44"/>
      <c r="BZ181" s="44">
        <f t="shared" si="1375"/>
        <v>0</v>
      </c>
      <c r="CA181" s="44">
        <v>0</v>
      </c>
      <c r="CB181" s="44">
        <f t="shared" si="1376"/>
        <v>0</v>
      </c>
      <c r="CC181" s="44"/>
      <c r="CD181" s="44">
        <f t="shared" si="1377"/>
        <v>0</v>
      </c>
      <c r="CE181" s="44">
        <v>0</v>
      </c>
      <c r="CF181" s="44">
        <f t="shared" si="1378"/>
        <v>0</v>
      </c>
      <c r="CG181" s="44"/>
      <c r="CH181" s="44">
        <f t="shared" si="1379"/>
        <v>0</v>
      </c>
      <c r="CI181" s="44">
        <v>5</v>
      </c>
      <c r="CJ181" s="44">
        <f t="shared" si="1380"/>
        <v>46632.273566666663</v>
      </c>
      <c r="CK181" s="44">
        <v>15</v>
      </c>
      <c r="CL181" s="44">
        <f t="shared" si="1381"/>
        <v>184611.85225</v>
      </c>
      <c r="CM181" s="44">
        <v>42</v>
      </c>
      <c r="CN181" s="44">
        <f t="shared" si="1382"/>
        <v>632175.83524199994</v>
      </c>
      <c r="CO181" s="44">
        <v>5</v>
      </c>
      <c r="CP181" s="44">
        <f t="shared" si="1383"/>
        <v>86518.934565000003</v>
      </c>
      <c r="CQ181" s="49">
        <v>2</v>
      </c>
      <c r="CR181" s="44">
        <f t="shared" si="1384"/>
        <v>27954.625533333325</v>
      </c>
      <c r="CS181" s="44">
        <v>36</v>
      </c>
      <c r="CT181" s="44">
        <f t="shared" si="1385"/>
        <v>608847.40526399994</v>
      </c>
      <c r="CU181" s="44">
        <v>7</v>
      </c>
      <c r="CV181" s="44">
        <f t="shared" si="1386"/>
        <v>102906.98024600001</v>
      </c>
      <c r="CW181" s="44"/>
      <c r="CX181" s="44">
        <f t="shared" si="1387"/>
        <v>0</v>
      </c>
      <c r="CY181" s="44">
        <v>2</v>
      </c>
      <c r="CZ181" s="44">
        <f t="shared" si="1388"/>
        <v>33824.855847999992</v>
      </c>
      <c r="DA181" s="44">
        <v>2</v>
      </c>
      <c r="DB181" s="44">
        <f t="shared" si="1389"/>
        <v>33887.573117999993</v>
      </c>
      <c r="DC181" s="44">
        <v>30</v>
      </c>
      <c r="DD181" s="44">
        <f t="shared" si="1390"/>
        <v>419319.38299999991</v>
      </c>
      <c r="DE181" s="44">
        <v>29</v>
      </c>
      <c r="DF181" s="44">
        <f t="shared" si="1391"/>
        <v>417417.01671833324</v>
      </c>
      <c r="DG181" s="44">
        <v>1</v>
      </c>
      <c r="DH181" s="44">
        <f t="shared" si="1392"/>
        <v>18752.555849999997</v>
      </c>
      <c r="DI181" s="44">
        <v>7</v>
      </c>
      <c r="DJ181" s="44">
        <f t="shared" si="1393"/>
        <v>127316.70293999999</v>
      </c>
      <c r="DK181" s="44">
        <v>2</v>
      </c>
      <c r="DL181" s="44">
        <f t="shared" si="1394"/>
        <v>49783.570887499998</v>
      </c>
      <c r="DM181" s="44">
        <v>7</v>
      </c>
      <c r="DN181" s="44">
        <f t="shared" si="1339"/>
        <v>188339.23567958333</v>
      </c>
      <c r="DO181" s="44"/>
      <c r="DP181" s="44">
        <f t="shared" si="1068"/>
        <v>0</v>
      </c>
      <c r="DQ181" s="44">
        <f t="shared" si="1395"/>
        <v>983</v>
      </c>
      <c r="DR181" s="44">
        <f t="shared" si="1395"/>
        <v>13360960.081712579</v>
      </c>
    </row>
    <row r="182" spans="1:122" ht="15.75" customHeight="1" x14ac:dyDescent="0.25">
      <c r="A182" s="51"/>
      <c r="B182" s="52">
        <v>152</v>
      </c>
      <c r="C182" s="38" t="s">
        <v>313</v>
      </c>
      <c r="D182" s="39">
        <f t="shared" si="1072"/>
        <v>19063</v>
      </c>
      <c r="E182" s="40">
        <v>18530</v>
      </c>
      <c r="F182" s="40">
        <v>18715</v>
      </c>
      <c r="G182" s="53">
        <v>0.61</v>
      </c>
      <c r="H182" s="42">
        <v>0.8</v>
      </c>
      <c r="I182" s="66">
        <v>0.75</v>
      </c>
      <c r="J182" s="66"/>
      <c r="K182" s="39">
        <v>1.4</v>
      </c>
      <c r="L182" s="39">
        <v>1.68</v>
      </c>
      <c r="M182" s="39">
        <v>2.23</v>
      </c>
      <c r="N182" s="39">
        <v>2.57</v>
      </c>
      <c r="O182" s="44">
        <v>41</v>
      </c>
      <c r="P182" s="44">
        <f t="shared" si="1344"/>
        <v>538291.06991916662</v>
      </c>
      <c r="Q182" s="44">
        <v>0</v>
      </c>
      <c r="R182" s="44">
        <f t="shared" si="1345"/>
        <v>0</v>
      </c>
      <c r="S182" s="44">
        <v>0</v>
      </c>
      <c r="T182" s="44">
        <f t="shared" si="1346"/>
        <v>0</v>
      </c>
      <c r="U182" s="44"/>
      <c r="V182" s="44">
        <f t="shared" si="1347"/>
        <v>0</v>
      </c>
      <c r="W182" s="44">
        <v>0</v>
      </c>
      <c r="X182" s="44">
        <f t="shared" si="1348"/>
        <v>0</v>
      </c>
      <c r="Y182" s="44">
        <v>0</v>
      </c>
      <c r="Z182" s="44">
        <f t="shared" si="1349"/>
        <v>0</v>
      </c>
      <c r="AA182" s="44">
        <v>0</v>
      </c>
      <c r="AB182" s="44">
        <f t="shared" si="1350"/>
        <v>0</v>
      </c>
      <c r="AC182" s="44"/>
      <c r="AD182" s="44">
        <f t="shared" si="1351"/>
        <v>0</v>
      </c>
      <c r="AE182" s="44">
        <v>0</v>
      </c>
      <c r="AF182" s="44">
        <f t="shared" si="1352"/>
        <v>0</v>
      </c>
      <c r="AG182" s="44">
        <v>0</v>
      </c>
      <c r="AH182" s="44">
        <f t="shared" si="1353"/>
        <v>0</v>
      </c>
      <c r="AI182" s="44"/>
      <c r="AJ182" s="44">
        <f t="shared" si="1354"/>
        <v>0</v>
      </c>
      <c r="AK182" s="44"/>
      <c r="AL182" s="44">
        <f t="shared" si="1355"/>
        <v>0</v>
      </c>
      <c r="AM182" s="62">
        <v>184</v>
      </c>
      <c r="AN182" s="44">
        <f t="shared" si="1356"/>
        <v>2400767.8715533335</v>
      </c>
      <c r="AO182" s="48">
        <v>0</v>
      </c>
      <c r="AP182" s="44">
        <f t="shared" si="1357"/>
        <v>0</v>
      </c>
      <c r="AQ182" s="44">
        <v>0</v>
      </c>
      <c r="AR182" s="44">
        <f t="shared" si="1358"/>
        <v>0</v>
      </c>
      <c r="AS182" s="44"/>
      <c r="AT182" s="44">
        <f t="shared" si="1359"/>
        <v>0</v>
      </c>
      <c r="AU182" s="44">
        <v>0</v>
      </c>
      <c r="AV182" s="44">
        <f t="shared" si="1360"/>
        <v>0</v>
      </c>
      <c r="AW182" s="44"/>
      <c r="AX182" s="44">
        <f t="shared" si="1361"/>
        <v>0</v>
      </c>
      <c r="AY182" s="44"/>
      <c r="AZ182" s="44">
        <f t="shared" si="1362"/>
        <v>0</v>
      </c>
      <c r="BA182" s="44"/>
      <c r="BB182" s="44">
        <f t="shared" si="1363"/>
        <v>0</v>
      </c>
      <c r="BC182" s="44">
        <v>0</v>
      </c>
      <c r="BD182" s="44">
        <f t="shared" si="1364"/>
        <v>0</v>
      </c>
      <c r="BE182" s="44">
        <v>0</v>
      </c>
      <c r="BF182" s="44">
        <f t="shared" si="1365"/>
        <v>0</v>
      </c>
      <c r="BG182" s="44">
        <v>0</v>
      </c>
      <c r="BH182" s="44">
        <f t="shared" si="1366"/>
        <v>0</v>
      </c>
      <c r="BI182" s="44">
        <v>0</v>
      </c>
      <c r="BJ182" s="44">
        <f t="shared" si="1367"/>
        <v>0</v>
      </c>
      <c r="BK182" s="44">
        <v>0</v>
      </c>
      <c r="BL182" s="44">
        <f t="shared" si="1368"/>
        <v>0</v>
      </c>
      <c r="BM182" s="44"/>
      <c r="BN182" s="44">
        <f t="shared" si="1369"/>
        <v>0</v>
      </c>
      <c r="BO182" s="54">
        <v>48</v>
      </c>
      <c r="BP182" s="44">
        <f t="shared" si="1370"/>
        <v>648883.61210400006</v>
      </c>
      <c r="BQ182" s="44">
        <v>0</v>
      </c>
      <c r="BR182" s="44">
        <f t="shared" si="1371"/>
        <v>0</v>
      </c>
      <c r="BS182" s="44">
        <v>0</v>
      </c>
      <c r="BT182" s="44">
        <f t="shared" si="1372"/>
        <v>0</v>
      </c>
      <c r="BU182" s="44">
        <v>5</v>
      </c>
      <c r="BV182" s="44">
        <f t="shared" si="1373"/>
        <v>46670.696307083337</v>
      </c>
      <c r="BW182" s="44">
        <v>0</v>
      </c>
      <c r="BX182" s="44">
        <f t="shared" si="1374"/>
        <v>0</v>
      </c>
      <c r="BY182" s="44"/>
      <c r="BZ182" s="44">
        <f t="shared" si="1375"/>
        <v>0</v>
      </c>
      <c r="CA182" s="44">
        <v>0</v>
      </c>
      <c r="CB182" s="44">
        <f t="shared" si="1376"/>
        <v>0</v>
      </c>
      <c r="CC182" s="44">
        <v>0</v>
      </c>
      <c r="CD182" s="44">
        <f t="shared" si="1377"/>
        <v>0</v>
      </c>
      <c r="CE182" s="44">
        <v>0</v>
      </c>
      <c r="CF182" s="44">
        <f t="shared" si="1378"/>
        <v>0</v>
      </c>
      <c r="CG182" s="44"/>
      <c r="CH182" s="44">
        <f t="shared" si="1379"/>
        <v>0</v>
      </c>
      <c r="CI182" s="44"/>
      <c r="CJ182" s="44">
        <f t="shared" si="1380"/>
        <v>0</v>
      </c>
      <c r="CK182" s="44"/>
      <c r="CL182" s="44">
        <f t="shared" si="1381"/>
        <v>0</v>
      </c>
      <c r="CM182" s="44">
        <v>9</v>
      </c>
      <c r="CN182" s="44">
        <f t="shared" si="1382"/>
        <v>135508.06527299999</v>
      </c>
      <c r="CO182" s="44"/>
      <c r="CP182" s="44">
        <f t="shared" si="1383"/>
        <v>0</v>
      </c>
      <c r="CQ182" s="49"/>
      <c r="CR182" s="44">
        <f t="shared" si="1384"/>
        <v>0</v>
      </c>
      <c r="CS182" s="44"/>
      <c r="CT182" s="44">
        <f t="shared" si="1385"/>
        <v>0</v>
      </c>
      <c r="CU182" s="44"/>
      <c r="CV182" s="44">
        <f t="shared" si="1386"/>
        <v>0</v>
      </c>
      <c r="CW182" s="44"/>
      <c r="CX182" s="44">
        <f t="shared" si="1387"/>
        <v>0</v>
      </c>
      <c r="CY182" s="44"/>
      <c r="CZ182" s="44">
        <f t="shared" si="1388"/>
        <v>0</v>
      </c>
      <c r="DA182" s="44"/>
      <c r="DB182" s="44">
        <f t="shared" si="1389"/>
        <v>0</v>
      </c>
      <c r="DC182" s="44"/>
      <c r="DD182" s="44">
        <f t="shared" si="1390"/>
        <v>0</v>
      </c>
      <c r="DE182" s="44"/>
      <c r="DF182" s="44">
        <f t="shared" si="1391"/>
        <v>0</v>
      </c>
      <c r="DG182" s="44">
        <v>1</v>
      </c>
      <c r="DH182" s="44">
        <f t="shared" si="1392"/>
        <v>18803.260979999999</v>
      </c>
      <c r="DI182" s="44">
        <v>1</v>
      </c>
      <c r="DJ182" s="44">
        <f t="shared" si="1393"/>
        <v>18217.188107999998</v>
      </c>
      <c r="DK182" s="44"/>
      <c r="DL182" s="44">
        <f t="shared" si="1394"/>
        <v>0</v>
      </c>
      <c r="DM182" s="44">
        <v>7</v>
      </c>
      <c r="DN182" s="44">
        <f t="shared" si="1339"/>
        <v>188821.59416618751</v>
      </c>
      <c r="DO182" s="44"/>
      <c r="DP182" s="44">
        <f t="shared" si="1068"/>
        <v>0</v>
      </c>
      <c r="DQ182" s="44">
        <f t="shared" si="1395"/>
        <v>296</v>
      </c>
      <c r="DR182" s="44">
        <f t="shared" si="1395"/>
        <v>3995963.3584107705</v>
      </c>
    </row>
    <row r="183" spans="1:122" ht="60" customHeight="1" x14ac:dyDescent="0.25">
      <c r="A183" s="51"/>
      <c r="B183" s="52">
        <v>153</v>
      </c>
      <c r="C183" s="38" t="s">
        <v>314</v>
      </c>
      <c r="D183" s="39">
        <f t="shared" si="1072"/>
        <v>19063</v>
      </c>
      <c r="E183" s="40">
        <v>18530</v>
      </c>
      <c r="F183" s="40">
        <v>18715</v>
      </c>
      <c r="G183" s="53">
        <v>0.71</v>
      </c>
      <c r="H183" s="42">
        <v>1</v>
      </c>
      <c r="I183" s="43">
        <v>1</v>
      </c>
      <c r="J183" s="43"/>
      <c r="K183" s="39">
        <v>1.4</v>
      </c>
      <c r="L183" s="39">
        <v>1.68</v>
      </c>
      <c r="M183" s="39">
        <v>2.23</v>
      </c>
      <c r="N183" s="39">
        <v>2.57</v>
      </c>
      <c r="O183" s="44">
        <v>91</v>
      </c>
      <c r="P183" s="44">
        <f t="shared" si="1344"/>
        <v>1805760.7150916662</v>
      </c>
      <c r="Q183" s="44">
        <v>0</v>
      </c>
      <c r="R183" s="44">
        <f t="shared" si="1345"/>
        <v>0</v>
      </c>
      <c r="S183" s="44">
        <v>0</v>
      </c>
      <c r="T183" s="44">
        <f t="shared" si="1346"/>
        <v>0</v>
      </c>
      <c r="U183" s="44"/>
      <c r="V183" s="44">
        <f t="shared" si="1347"/>
        <v>0</v>
      </c>
      <c r="W183" s="44">
        <v>0</v>
      </c>
      <c r="X183" s="44">
        <f t="shared" si="1348"/>
        <v>0</v>
      </c>
      <c r="Y183" s="44">
        <v>0</v>
      </c>
      <c r="Z183" s="44">
        <f t="shared" si="1349"/>
        <v>0</v>
      </c>
      <c r="AA183" s="44">
        <v>0</v>
      </c>
      <c r="AB183" s="44">
        <f t="shared" si="1350"/>
        <v>0</v>
      </c>
      <c r="AC183" s="44"/>
      <c r="AD183" s="44">
        <f t="shared" si="1351"/>
        <v>0</v>
      </c>
      <c r="AE183" s="44">
        <v>0</v>
      </c>
      <c r="AF183" s="44">
        <f t="shared" si="1352"/>
        <v>0</v>
      </c>
      <c r="AG183" s="44">
        <v>8</v>
      </c>
      <c r="AH183" s="44">
        <f t="shared" si="1353"/>
        <v>158748.19473333331</v>
      </c>
      <c r="AI183" s="44">
        <v>2</v>
      </c>
      <c r="AJ183" s="44">
        <f t="shared" si="1354"/>
        <v>33791.883183333332</v>
      </c>
      <c r="AK183" s="44">
        <v>2</v>
      </c>
      <c r="AL183" s="44">
        <f t="shared" si="1355"/>
        <v>33791.883183333332</v>
      </c>
      <c r="AM183" s="62">
        <v>168</v>
      </c>
      <c r="AN183" s="44">
        <f t="shared" si="1356"/>
        <v>3313816.0362999998</v>
      </c>
      <c r="AO183" s="48">
        <v>4</v>
      </c>
      <c r="AP183" s="44">
        <f t="shared" si="1357"/>
        <v>91747.178095999989</v>
      </c>
      <c r="AQ183" s="44">
        <v>0</v>
      </c>
      <c r="AR183" s="44">
        <f t="shared" si="1358"/>
        <v>0</v>
      </c>
      <c r="AS183" s="44">
        <v>2</v>
      </c>
      <c r="AT183" s="44">
        <f t="shared" si="1359"/>
        <v>45873.589047999994</v>
      </c>
      <c r="AU183" s="44">
        <v>0</v>
      </c>
      <c r="AV183" s="44">
        <f t="shared" si="1360"/>
        <v>0</v>
      </c>
      <c r="AW183" s="44"/>
      <c r="AX183" s="44">
        <f t="shared" si="1361"/>
        <v>0</v>
      </c>
      <c r="AY183" s="44"/>
      <c r="AZ183" s="44">
        <f t="shared" si="1362"/>
        <v>0</v>
      </c>
      <c r="BA183" s="44"/>
      <c r="BB183" s="44">
        <f t="shared" si="1363"/>
        <v>0</v>
      </c>
      <c r="BC183" s="44">
        <v>0</v>
      </c>
      <c r="BD183" s="44">
        <f t="shared" si="1364"/>
        <v>0</v>
      </c>
      <c r="BE183" s="44">
        <v>0</v>
      </c>
      <c r="BF183" s="44">
        <f t="shared" si="1365"/>
        <v>0</v>
      </c>
      <c r="BG183" s="44">
        <v>0</v>
      </c>
      <c r="BH183" s="44">
        <f t="shared" si="1366"/>
        <v>0</v>
      </c>
      <c r="BI183" s="44">
        <v>0</v>
      </c>
      <c r="BJ183" s="44">
        <f t="shared" si="1367"/>
        <v>0</v>
      </c>
      <c r="BK183" s="44">
        <v>3</v>
      </c>
      <c r="BL183" s="44">
        <f t="shared" si="1368"/>
        <v>59933.231242499991</v>
      </c>
      <c r="BM183" s="44"/>
      <c r="BN183" s="44">
        <f t="shared" si="1369"/>
        <v>0</v>
      </c>
      <c r="BO183" s="54">
        <v>160</v>
      </c>
      <c r="BP183" s="44">
        <f t="shared" si="1370"/>
        <v>3264738.1311999997</v>
      </c>
      <c r="BQ183" s="44">
        <v>0</v>
      </c>
      <c r="BR183" s="44">
        <f t="shared" si="1371"/>
        <v>0</v>
      </c>
      <c r="BS183" s="44">
        <v>0</v>
      </c>
      <c r="BT183" s="44">
        <f t="shared" si="1372"/>
        <v>0</v>
      </c>
      <c r="BU183" s="44">
        <v>2</v>
      </c>
      <c r="BV183" s="44">
        <f t="shared" si="1373"/>
        <v>28177.799346666659</v>
      </c>
      <c r="BW183" s="44">
        <v>0</v>
      </c>
      <c r="BX183" s="44">
        <f t="shared" si="1374"/>
        <v>0</v>
      </c>
      <c r="BY183" s="44"/>
      <c r="BZ183" s="44">
        <f t="shared" si="1375"/>
        <v>0</v>
      </c>
      <c r="CA183" s="44">
        <v>5</v>
      </c>
      <c r="CB183" s="44">
        <f t="shared" si="1376"/>
        <v>105573.31983333331</v>
      </c>
      <c r="CC183" s="44"/>
      <c r="CD183" s="44">
        <f t="shared" si="1377"/>
        <v>0</v>
      </c>
      <c r="CE183" s="44">
        <v>0</v>
      </c>
      <c r="CF183" s="44">
        <f t="shared" si="1378"/>
        <v>0</v>
      </c>
      <c r="CG183" s="44">
        <v>2</v>
      </c>
      <c r="CH183" s="44">
        <f t="shared" si="1379"/>
        <v>28177.799346666659</v>
      </c>
      <c r="CI183" s="44"/>
      <c r="CJ183" s="44">
        <f t="shared" si="1380"/>
        <v>0</v>
      </c>
      <c r="CK183" s="44">
        <v>10</v>
      </c>
      <c r="CL183" s="44">
        <f t="shared" si="1381"/>
        <v>185921.15616666665</v>
      </c>
      <c r="CM183" s="44">
        <v>49</v>
      </c>
      <c r="CN183" s="44">
        <f t="shared" si="1382"/>
        <v>1114153.8656569999</v>
      </c>
      <c r="CO183" s="44">
        <v>5</v>
      </c>
      <c r="CP183" s="44">
        <f t="shared" si="1383"/>
        <v>130698.81604499999</v>
      </c>
      <c r="CQ183" s="49"/>
      <c r="CR183" s="44">
        <f t="shared" si="1384"/>
        <v>0</v>
      </c>
      <c r="CS183" s="44">
        <v>19</v>
      </c>
      <c r="CT183" s="44">
        <f t="shared" si="1385"/>
        <v>485422.66530799988</v>
      </c>
      <c r="CU183" s="44"/>
      <c r="CV183" s="44">
        <f t="shared" si="1386"/>
        <v>0</v>
      </c>
      <c r="CW183" s="44"/>
      <c r="CX183" s="44">
        <f t="shared" si="1387"/>
        <v>0</v>
      </c>
      <c r="CY183" s="44">
        <v>8</v>
      </c>
      <c r="CZ183" s="44">
        <f t="shared" si="1388"/>
        <v>204388.49065599998</v>
      </c>
      <c r="DA183" s="44">
        <v>10</v>
      </c>
      <c r="DB183" s="44">
        <f t="shared" si="1389"/>
        <v>255959.32886999997</v>
      </c>
      <c r="DC183" s="44">
        <v>11</v>
      </c>
      <c r="DD183" s="44">
        <f t="shared" si="1390"/>
        <v>232261.3036333333</v>
      </c>
      <c r="DE183" s="44"/>
      <c r="DF183" s="44">
        <f t="shared" si="1391"/>
        <v>0</v>
      </c>
      <c r="DG183" s="44">
        <v>4</v>
      </c>
      <c r="DH183" s="44">
        <f t="shared" si="1392"/>
        <v>113313.31619999997</v>
      </c>
      <c r="DI183" s="44">
        <v>4</v>
      </c>
      <c r="DJ183" s="44">
        <f t="shared" si="1393"/>
        <v>109902.56423999998</v>
      </c>
      <c r="DK183" s="44">
        <v>5</v>
      </c>
      <c r="DL183" s="44">
        <f t="shared" si="1394"/>
        <v>188012.42196875002</v>
      </c>
      <c r="DM183" s="44">
        <v>9</v>
      </c>
      <c r="DN183" s="44">
        <f t="shared" si="1339"/>
        <v>365801.73738374992</v>
      </c>
      <c r="DO183" s="44"/>
      <c r="DP183" s="44">
        <f t="shared" si="1068"/>
        <v>0</v>
      </c>
      <c r="DQ183" s="44">
        <f t="shared" si="1395"/>
        <v>583</v>
      </c>
      <c r="DR183" s="44">
        <f t="shared" si="1395"/>
        <v>12355965.426733332</v>
      </c>
    </row>
    <row r="184" spans="1:122" ht="45" customHeight="1" x14ac:dyDescent="0.25">
      <c r="A184" s="51"/>
      <c r="B184" s="52">
        <v>154</v>
      </c>
      <c r="C184" s="38" t="s">
        <v>315</v>
      </c>
      <c r="D184" s="39">
        <f t="shared" si="1072"/>
        <v>19063</v>
      </c>
      <c r="E184" s="40">
        <v>18530</v>
      </c>
      <c r="F184" s="40">
        <v>18715</v>
      </c>
      <c r="G184" s="53">
        <v>0.84</v>
      </c>
      <c r="H184" s="42">
        <v>0.8</v>
      </c>
      <c r="I184" s="67">
        <v>0.75</v>
      </c>
      <c r="J184" s="67"/>
      <c r="K184" s="39">
        <v>1.4</v>
      </c>
      <c r="L184" s="39">
        <v>1.68</v>
      </c>
      <c r="M184" s="39">
        <v>2.23</v>
      </c>
      <c r="N184" s="39">
        <v>2.57</v>
      </c>
      <c r="O184" s="44">
        <v>11</v>
      </c>
      <c r="P184" s="44">
        <f>(O184/12*5*$D184*$G184*$H184*$K184*P$8)+(O184/12*4*$E184*$G184*$I184*$K184)+(O184/12*3*$F184*$G184*$I184*$K184)</f>
        <v>188340.90505999996</v>
      </c>
      <c r="Q184" s="44">
        <v>0</v>
      </c>
      <c r="R184" s="44">
        <f>(Q184/12*5*$D184*$G184*$H184*$K184*R$8)+(Q184/12*4*$E184*$G184*$I184*$K184)+(Q184/12*3*$F184*$G184*$I184*$K184)</f>
        <v>0</v>
      </c>
      <c r="S184" s="44">
        <v>0</v>
      </c>
      <c r="T184" s="44">
        <f>(S184/12*5*$D184*$G184*$H184*$K184*T$8)+(S184/12*4*$E184*$G184*$I184*$K184)+(S184/12*3*$F184*$G184*$I184*$K184)</f>
        <v>0</v>
      </c>
      <c r="U184" s="44"/>
      <c r="V184" s="44">
        <f>(U184/12*5*$D184*$G184*$H184*$K184*V$8)+(U184/12*4*$E184*$G184*$I184*$K184)+(U184/12*3*$F184*$G184*$I184*$K184)</f>
        <v>0</v>
      </c>
      <c r="W184" s="44">
        <v>0</v>
      </c>
      <c r="X184" s="44">
        <f>(W184/12*5*$D184*$G184*$H184*$K184*X$8)+(W184/12*4*$E184*$G184*$I184*$K184)+(W184/12*3*$F184*$G184*$I184*$K184)</f>
        <v>0</v>
      </c>
      <c r="Y184" s="44">
        <v>0</v>
      </c>
      <c r="Z184" s="44">
        <f>(Y184/12*5*$D184*$G184*$H184*$K184*Z$8)+(Y184/12*4*$E184*$G184*$I184*$K184)+(Y184/12*3*$F184*$G184*$I184*$K184)</f>
        <v>0</v>
      </c>
      <c r="AA184" s="44">
        <v>0</v>
      </c>
      <c r="AB184" s="44">
        <f>(AA184/12*5*$D184*$G184*$H184*$K184*AB$8)+(AA184/12*4*$E184*$G184*$I184*$K184)+(AA184/12*3*$F184*$G184*$I184*$K184)</f>
        <v>0</v>
      </c>
      <c r="AC184" s="44">
        <v>7</v>
      </c>
      <c r="AD184" s="44">
        <f t="shared" ref="AD184:AD185" si="1396">(AC184/12*5*$D184*$G184*$H184*$K184*AD$8)+(AC184/12*4*$E184*$G184*$I184*$K184)+(AC184/12*3*$F184*$G184*$I184*$K184)</f>
        <v>132407.4325</v>
      </c>
      <c r="AE184" s="44">
        <v>0</v>
      </c>
      <c r="AF184" s="44">
        <f>(AE184/12*5*$D184*$G184*$H184*$K184*AF$8)+(AE184/12*4*$E184*$G184*$I184*$K184)+(AE184/12*3*$F184*$G184*$I184*$K184)</f>
        <v>0</v>
      </c>
      <c r="AG184" s="44">
        <v>0</v>
      </c>
      <c r="AH184" s="44">
        <f>(AG184/12*5*$D184*$G184*$H184*$K184*AH$8)+(AG184/12*4*$E184*$G184*$I184*$K184)+(AG184/12*3*$F184*$G184*$I184*$K184)</f>
        <v>0</v>
      </c>
      <c r="AI184" s="44"/>
      <c r="AJ184" s="44">
        <f t="shared" ref="AJ184:AJ185" si="1397">(AI184/12*5*$D184*$G184*$H184*$K184*AJ$8)+(AI184/12*4*$E184*$G184*$I184*$K184)+(AI184/12*3*$F184*$G184*$I184*$K184)</f>
        <v>0</v>
      </c>
      <c r="AK184" s="44"/>
      <c r="AL184" s="44">
        <f>(AK184/12*5*$D184*$G184*$H184*$K184*AL$8)+(AK184/12*4*$E184*$G184*$I184*$K184)+(AK184/12*3*$F184*$G184*$I184*$K184)</f>
        <v>0</v>
      </c>
      <c r="AM184" s="62">
        <v>600</v>
      </c>
      <c r="AN184" s="44">
        <f>(AM184/12*5*$D184*$G184*$H184*$K184*AN$8)+(AM184/12*4*$E184*$G184*$I184*$K184)+(AM184/12*3*$F184*$G184*$I184*$K184)</f>
        <v>10205886.011999998</v>
      </c>
      <c r="AO184" s="48">
        <v>0</v>
      </c>
      <c r="AP184" s="44">
        <f>(AO184/12*5*$D184*$G184*$H184*$L184*AP$8)+(AO184/12*4*$E184*$G184*$I184*$L184)+(AO184/12*3*$F184*$G184*$I184*$L184)</f>
        <v>0</v>
      </c>
      <c r="AQ184" s="44">
        <v>0</v>
      </c>
      <c r="AR184" s="44">
        <f>(AQ184/12*5*$D184*$G184*$H184*$L184*AR$8)+(AQ184/12*4*$E184*$G184*$I184*$L184)+(AQ184/12*3*$F184*$G184*$I184*$L184)</f>
        <v>0</v>
      </c>
      <c r="AS184" s="44"/>
      <c r="AT184" s="44">
        <f t="shared" ref="AT184:AT185" si="1398">(AS184/12*5*$D184*$G184*$H184*$L184*AT$8)+(AS184/12*4*$E184*$G184*$I184*$L184)+(AS184/12*3*$F184*$G184*$I184*$L184)</f>
        <v>0</v>
      </c>
      <c r="AU184" s="44">
        <v>0</v>
      </c>
      <c r="AV184" s="44">
        <f t="shared" ref="AV184:AV185" si="1399">(AU184/12*5*$D184*$G184*$H184*$L184*AV$8)+(AU184/12*4*$E184*$G184*$I184*$L184)+(AU184/12*3*$F184*$G184*$I184*$L184)</f>
        <v>0</v>
      </c>
      <c r="AW184" s="44"/>
      <c r="AX184" s="44">
        <f>(AW184/12*5*$D184*$G184*$H184*$K184*AX$8)+(AW184/12*4*$E184*$G184*$I184*$K184)+(AW184/12*3*$F184*$G184*$I184*$K184)</f>
        <v>0</v>
      </c>
      <c r="AY184" s="44"/>
      <c r="AZ184" s="44">
        <f>(AY184/12*5*$D184*$G184*$H184*$K184*AZ$8)+(AY184/12*4*$E184*$G184*$I184*$K184)+(AY184/12*3*$F184*$G184*$I184*$K184)</f>
        <v>0</v>
      </c>
      <c r="BA184" s="44">
        <v>0</v>
      </c>
      <c r="BB184" s="44">
        <f>(BA184/12*5*$D184*$G184*$H184*$L184*BB$8)+(BA184/12*4*$E184*$G184*$I184*$L184)+(BA184/12*3*$F184*$G184*$I184*$L184)</f>
        <v>0</v>
      </c>
      <c r="BC184" s="44">
        <v>0</v>
      </c>
      <c r="BD184" s="44">
        <f>(BC184/12*5*$D184*$G184*$H184*$K184*BD$8)+(BC184/12*4*$E184*$G184*$I184*$K184)+(BC184/12*3*$F184*$G184*$I184*$K184)</f>
        <v>0</v>
      </c>
      <c r="BE184" s="44">
        <v>0</v>
      </c>
      <c r="BF184" s="44">
        <f>(BE184/12*5*$D184*$G184*$H184*$K184*BF$8)+(BE184/12*4*$E184*$G184*$I184*$K184)+(BE184/12*3*$F184*$G184*$I184*$K184)</f>
        <v>0</v>
      </c>
      <c r="BG184" s="44">
        <v>0</v>
      </c>
      <c r="BH184" s="44">
        <f>(BG184/12*5*$D184*$G184*$H184*$K184*BH$8)+(BG184/12*4*$E184*$G184*$I184*$K184)+(BG184/12*3*$F184*$G184*$I184*$K184)</f>
        <v>0</v>
      </c>
      <c r="BI184" s="44">
        <v>0</v>
      </c>
      <c r="BJ184" s="44">
        <f>(BI184/12*5*$D184*$G184*$H184*$L184*BJ$8)+(BI184/12*4*$E184*$G184*$I184*$L184)+(BI184/12*3*$F184*$G184*$I184*$L184)</f>
        <v>0</v>
      </c>
      <c r="BK184" s="44">
        <v>0</v>
      </c>
      <c r="BL184" s="44">
        <f>(BK184/12*5*$D184*$G184*$H184*$K184*BL$8)+(BK184/12*4*$E184*$G184*$I184*$K184)+(BK184/12*3*$F184*$G184*$I184*$K184)</f>
        <v>0</v>
      </c>
      <c r="BM184" s="44"/>
      <c r="BN184" s="44">
        <f>(BM184/12*5*$D184*$G184*$H184*$K184*BN$8)+(BM184/12*4*$E184*$G184*$I184*$K184)+(BM184/12*3*$F184*$G184*$I184*$K184)</f>
        <v>0</v>
      </c>
      <c r="BO184" s="54">
        <v>170</v>
      </c>
      <c r="BP184" s="44">
        <f>(BO184/12*5*$D184*$G184*$H184*$L184*BP$8)+(BO184/12*4*$E184*$G184*$I184*$L184)+(BO184/12*3*$F184*$G184*$I184*$L184)</f>
        <v>3340424.6954399999</v>
      </c>
      <c r="BQ184" s="44">
        <v>0</v>
      </c>
      <c r="BR184" s="44">
        <f>(BQ184/12*5*$D184*$G184*$H184*$L184*BR$8)+(BQ184/12*4*$E184*$G184*$I184*$L184)+(BQ184/12*3*$F184*$G184*$I184*$L184)</f>
        <v>0</v>
      </c>
      <c r="BS184" s="44">
        <v>0</v>
      </c>
      <c r="BT184" s="44">
        <f>(BS184/12*5*$D184*$G184*$H184*$K184*BT$8)+(BS184/12*4*$E184*$G184*$I184*$K184)+(BS184/12*3*$F184*$G184*$I184*$K184)</f>
        <v>0</v>
      </c>
      <c r="BU184" s="44">
        <v>0</v>
      </c>
      <c r="BV184" s="44">
        <f>(BU184/12*5*$D184*$G184*$H184*$K184*BV$8)+(BU184/12*4*$E184*$G184*$I184*$K184)+(BU184/12*3*$F184*$G184*$I184*$K184)</f>
        <v>0</v>
      </c>
      <c r="BW184" s="44">
        <v>0</v>
      </c>
      <c r="BX184" s="44">
        <f>(BW184/12*5*$D184*$G184*$H184*$L184*BX$8)+(BW184/12*4*$E184*$G184*$I184*$L184)+(BW184/12*3*$F184*$G184*$I184*$L184)</f>
        <v>0</v>
      </c>
      <c r="BY184" s="44"/>
      <c r="BZ184" s="44">
        <f>(BY184/12*5*$D184*$G184*$H184*$L184*BZ$8)+(BY184/12*4*$E184*$G184*$I184*$L184)+(BY184/12*3*$F184*$G184*$I184*$L184)</f>
        <v>0</v>
      </c>
      <c r="CA184" s="44">
        <v>0</v>
      </c>
      <c r="CB184" s="44">
        <f>(CA184/12*5*$D184*$G184*$H184*$K184*CB$8)+(CA184/12*4*$E184*$G184*$I184*$K184)+(CA184/12*3*$F184*$G184*$I184*$K184)</f>
        <v>0</v>
      </c>
      <c r="CC184" s="44">
        <v>0</v>
      </c>
      <c r="CD184" s="44">
        <f t="shared" ref="CD184:CD185" si="1400">(CC184/12*5*$D184*$G184*$H184*$L184*CD$8)+(CC184/12*4*$E184*$G184*$I184*$L184)+(CC184/12*3*$F184*$G184*$I184*$L184)</f>
        <v>0</v>
      </c>
      <c r="CE184" s="44">
        <v>0</v>
      </c>
      <c r="CF184" s="44">
        <f>(CE184/12*5*$D184*$G184*$H184*$K184*CF$8)+(CE184/12*4*$E184*$G184*$I184*$K184)+(CE184/12*3*$F184*$G184*$I184*$K184)</f>
        <v>0</v>
      </c>
      <c r="CG184" s="44"/>
      <c r="CH184" s="44">
        <f>(CG184/12*5*$D184*$G184*$H184*$K184*CH$8)+(CG184/12*4*$E184*$G184*$I184*$K184)+(CG184/12*3*$F184*$G184*$I184*$K184)</f>
        <v>0</v>
      </c>
      <c r="CI184" s="44"/>
      <c r="CJ184" s="44">
        <f t="shared" ref="CJ184:CJ185" si="1401">(CI184/12*5*$D184*$G184*$H184*$K184*CJ$8)+(CI184/12*4*$E184*$G184*$I184*$K184)+(CI184/12*3*$F184*$G184*$I184*$K184)</f>
        <v>0</v>
      </c>
      <c r="CK184" s="44"/>
      <c r="CL184" s="44">
        <f t="shared" ref="CL184:CL185" si="1402">(CK184/12*5*$D184*$G184*$H184*$K184*CL$8)+(CK184/12*4*$E184*$G184*$I184*$K184)+(CK184/12*3*$F184*$G184*$I184*$K184)</f>
        <v>0</v>
      </c>
      <c r="CM184" s="44">
        <v>32</v>
      </c>
      <c r="CN184" s="44">
        <f>(CM184/12*5*$D184*$G184*$H184*$L184*CN$8)+(CM184/12*4*$E184*$G184*$I184*$L184)+(CM184/12*3*$F184*$G184*$I184*$L184)</f>
        <v>653176.70476799994</v>
      </c>
      <c r="CO184" s="44"/>
      <c r="CP184" s="44">
        <f t="shared" ref="CP184:CP185" si="1403">(CO184/12*5*$D184*$G184*$H184*$L184*CP$8)+(CO184/12*4*$E184*$G184*$I184*$L184)+(CO184/12*3*$F184*$G184*$I184*$L184)</f>
        <v>0</v>
      </c>
      <c r="CQ184" s="49"/>
      <c r="CR184" s="44">
        <f t="shared" ref="CR184:CR185" si="1404">(CQ184/12*5*$D184*$G184*$H184*$K184*CR$8)+(CQ184/12*4*$E184*$G184*$I184*$K184)+(CQ184/12*3*$F184*$G184*$I184*$K184)</f>
        <v>0</v>
      </c>
      <c r="CS184" s="44">
        <v>2</v>
      </c>
      <c r="CT184" s="44">
        <f t="shared" ref="CT184:CT185" si="1405">(CS184/12*5*$D184*$G184*$H184*$L184*CT$8)+(CS184/12*4*$E184*$G184*$I184*$L184)+(CS184/12*3*$F184*$G184*$I184*$L184)</f>
        <v>42957.74602559999</v>
      </c>
      <c r="CU184" s="44"/>
      <c r="CV184" s="44">
        <f>(CU184/12*5*$D184*$G184*$H184*$L184*CV$8)+(CU184/12*4*$E184*$G184*$I184*$L184)+(CU184/12*3*$F184*$G184*$I184*$L184)</f>
        <v>0</v>
      </c>
      <c r="CW184" s="44"/>
      <c r="CX184" s="44">
        <f>(CW184/12*5*$D184*$G184*$H184*$L184*CX$8)+(CW184/12*4*$E184*$G184*$I184*$L184)+(CW184/12*3*$F184*$G184*$I184*$L184)</f>
        <v>0</v>
      </c>
      <c r="CY184" s="44">
        <v>1</v>
      </c>
      <c r="CZ184" s="44">
        <f t="shared" ref="CZ184:CZ185" si="1406">(CY184/12*5*$D184*$G184*$H184*$L184*CZ$8)+(CY184/12*4*$E184*$G184*$I184*$L184)+(CY184/12*3*$F184*$G184*$I184*$L184)</f>
        <v>21478.873012799995</v>
      </c>
      <c r="DA184" s="44"/>
      <c r="DB184" s="44">
        <f t="shared" ref="DB184:DB185" si="1407">(DA184/12*5*$D184*$G184*$H184*$L184*DB$8)+(DA184/12*4*$E184*$G184*$I184*$L184)+(DA184/12*3*$F184*$G184*$I184*$L184)</f>
        <v>0</v>
      </c>
      <c r="DC184" s="44"/>
      <c r="DD184" s="44">
        <f t="shared" ref="DD184:DD185" si="1408">(DC184/12*5*$D184*$G184*$H184*$K184*DD$8)+(DC184/12*4*$E184*$G184*$I184*$K184)+(DC184/12*3*$F184*$G184*$I184*$K184)</f>
        <v>0</v>
      </c>
      <c r="DE184" s="44"/>
      <c r="DF184" s="44">
        <f>(DE184/12*5*$D184*$G184*$H184*$K184*DF$8)+(DE184/12*4*$E184*$G184*$I184*$K184)+(DE184/12*3*$F184*$G184*$I184*$K184)</f>
        <v>0</v>
      </c>
      <c r="DG184" s="44"/>
      <c r="DH184" s="44">
        <f>(DG184/12*5*$D184*$G184*$H184*$L184*DH$8)+(DG184/12*4*$E184*$G184*$I184*$L184)+(DG184/12*3*$F184*$G184*$I184*$L184)</f>
        <v>0</v>
      </c>
      <c r="DI184" s="44"/>
      <c r="DJ184" s="44">
        <f t="shared" ref="DJ184:DJ185" si="1409">(DI184/12*5*$D184*$G184*$H184*$L184*DJ$8)+(DI184/12*4*$E184*$G184*$I184*$L184)+(DI184/12*3*$F184*$G184*$I184*$L184)</f>
        <v>0</v>
      </c>
      <c r="DK184" s="44"/>
      <c r="DL184" s="44">
        <f>(DK184/12*5*$D184*$G184*$H184*$M184*DL$8)+(DK184/12*4*$E184*$G184*$I184*$M184)+(DK184/12*3*$F184*$G184*$I184*$M184)</f>
        <v>0</v>
      </c>
      <c r="DM184" s="44">
        <v>1</v>
      </c>
      <c r="DN184" s="44">
        <f t="shared" ref="DN184:DN185" si="1410">(DM184/12*5*$D184*$G184*$H184*$N184*DN$8)+(DM184/12*4*$E184*$G184*$I184*$N184)+(DM184/12*3*$F184*$G184*$I184*$N184)</f>
        <v>34860.350972999993</v>
      </c>
      <c r="DO184" s="44"/>
      <c r="DP184" s="44">
        <f t="shared" si="1068"/>
        <v>0</v>
      </c>
      <c r="DQ184" s="44">
        <f t="shared" si="1395"/>
        <v>824</v>
      </c>
      <c r="DR184" s="44">
        <f t="shared" si="1395"/>
        <v>14619532.719779398</v>
      </c>
    </row>
    <row r="185" spans="1:122" ht="45" customHeight="1" x14ac:dyDescent="0.25">
      <c r="A185" s="51"/>
      <c r="B185" s="52">
        <v>155</v>
      </c>
      <c r="C185" s="38" t="s">
        <v>316</v>
      </c>
      <c r="D185" s="39">
        <f t="shared" si="1072"/>
        <v>19063</v>
      </c>
      <c r="E185" s="40">
        <v>18530</v>
      </c>
      <c r="F185" s="40">
        <v>18715</v>
      </c>
      <c r="G185" s="53">
        <v>0.91</v>
      </c>
      <c r="H185" s="42">
        <v>0.85</v>
      </c>
      <c r="I185" s="66">
        <v>0.75</v>
      </c>
      <c r="J185" s="66"/>
      <c r="K185" s="39">
        <v>1.4</v>
      </c>
      <c r="L185" s="39">
        <v>1.68</v>
      </c>
      <c r="M185" s="39">
        <v>2.23</v>
      </c>
      <c r="N185" s="39">
        <v>2.57</v>
      </c>
      <c r="O185" s="44">
        <v>200</v>
      </c>
      <c r="P185" s="44">
        <f t="shared" ref="P185" si="1411">(O185/12*5*$D185*$G185*$H185*$K185*P$8)+(O185/12*4*$E185*$G185*$I185*$K185)+(O185/12*3*$F185*$G185*$I185*$K185)</f>
        <v>3811949.7855833336</v>
      </c>
      <c r="Q185" s="44">
        <v>0</v>
      </c>
      <c r="R185" s="44">
        <f t="shared" ref="R185" si="1412">(Q185/12*5*$D185*$G185*$H185*$K185*R$8)+(Q185/12*4*$E185*$G185*$I185*$K185)+(Q185/12*3*$F185*$G185*$I185*$K185)</f>
        <v>0</v>
      </c>
      <c r="S185" s="44">
        <v>0</v>
      </c>
      <c r="T185" s="44">
        <f t="shared" ref="T185" si="1413">(S185/12*5*$D185*$G185*$H185*$K185*T$8)+(S185/12*4*$E185*$G185*$I185*$K185)+(S185/12*3*$F185*$G185*$I185*$K185)</f>
        <v>0</v>
      </c>
      <c r="U185" s="44"/>
      <c r="V185" s="44">
        <f t="shared" ref="V185" si="1414">(U185/12*5*$D185*$G185*$H185*$K185*V$8)+(U185/12*4*$E185*$G185*$I185*$K185)+(U185/12*3*$F185*$G185*$I185*$K185)</f>
        <v>0</v>
      </c>
      <c r="W185" s="44">
        <v>0</v>
      </c>
      <c r="X185" s="44">
        <f t="shared" ref="X185" si="1415">(W185/12*5*$D185*$G185*$H185*$K185*X$8)+(W185/12*4*$E185*$G185*$I185*$K185)+(W185/12*3*$F185*$G185*$I185*$K185)</f>
        <v>0</v>
      </c>
      <c r="Y185" s="44">
        <v>0</v>
      </c>
      <c r="Z185" s="44">
        <f t="shared" ref="Z185" si="1416">(Y185/12*5*$D185*$G185*$H185*$K185*Z$8)+(Y185/12*4*$E185*$G185*$I185*$K185)+(Y185/12*3*$F185*$G185*$I185*$K185)</f>
        <v>0</v>
      </c>
      <c r="AA185" s="44">
        <v>0</v>
      </c>
      <c r="AB185" s="44">
        <f t="shared" ref="AB185" si="1417">(AA185/12*5*$D185*$G185*$H185*$K185*AB$8)+(AA185/12*4*$E185*$G185*$I185*$K185)+(AA185/12*3*$F185*$G185*$I185*$K185)</f>
        <v>0</v>
      </c>
      <c r="AC185" s="44">
        <v>5</v>
      </c>
      <c r="AD185" s="44">
        <f t="shared" si="1396"/>
        <v>105620.40598958332</v>
      </c>
      <c r="AE185" s="44">
        <v>0</v>
      </c>
      <c r="AF185" s="44">
        <f t="shared" ref="AF185" si="1418">(AE185/12*5*$D185*$G185*$H185*$K185*AF$8)+(AE185/12*4*$E185*$G185*$I185*$K185)+(AE185/12*3*$F185*$G185*$I185*$K185)</f>
        <v>0</v>
      </c>
      <c r="AG185" s="44">
        <v>0</v>
      </c>
      <c r="AH185" s="44">
        <f t="shared" ref="AH185" si="1419">(AG185/12*5*$D185*$G185*$H185*$K185*AH$8)+(AG185/12*4*$E185*$G185*$I185*$K185)+(AG185/12*3*$F185*$G185*$I185*$K185)</f>
        <v>0</v>
      </c>
      <c r="AI185" s="44">
        <v>3</v>
      </c>
      <c r="AJ185" s="44">
        <f t="shared" si="1397"/>
        <v>54598.831446249998</v>
      </c>
      <c r="AK185" s="44"/>
      <c r="AL185" s="44">
        <f t="shared" ref="AL185" si="1420">(AK185/12*5*$D185*$G185*$H185*$K185*AL$8)+(AK185/12*4*$E185*$G185*$I185*$K185)+(AK185/12*3*$F185*$G185*$I185*$K185)</f>
        <v>0</v>
      </c>
      <c r="AM185" s="62">
        <v>670</v>
      </c>
      <c r="AN185" s="44">
        <f t="shared" ref="AN185" si="1421">(AM185/12*5*$D185*$G185*$H185*$K185*AN$8)+(AM185/12*4*$E185*$G185*$I185*$K185)+(AM185/12*3*$F185*$G185*$I185*$K185)</f>
        <v>12683587.867897915</v>
      </c>
      <c r="AO185" s="48">
        <v>1</v>
      </c>
      <c r="AP185" s="44">
        <f t="shared" ref="AP185" si="1422">(AO185/12*5*$D185*$G185*$H185*$L185*AP$8)+(AO185/12*4*$E185*$G185*$I185*$L185)+(AO185/12*3*$F185*$G185*$I185*$L185)</f>
        <v>22933.628681599999</v>
      </c>
      <c r="AQ185" s="44">
        <v>0</v>
      </c>
      <c r="AR185" s="44">
        <f t="shared" ref="AR185" si="1423">(AQ185/12*5*$D185*$G185*$H185*$L185*AR$8)+(AQ185/12*4*$E185*$G185*$I185*$L185)+(AQ185/12*3*$F185*$G185*$I185*$L185)</f>
        <v>0</v>
      </c>
      <c r="AS185" s="44"/>
      <c r="AT185" s="44">
        <f t="shared" si="1398"/>
        <v>0</v>
      </c>
      <c r="AU185" s="44">
        <v>0</v>
      </c>
      <c r="AV185" s="44">
        <f t="shared" si="1399"/>
        <v>0</v>
      </c>
      <c r="AW185" s="44"/>
      <c r="AX185" s="44">
        <f t="shared" ref="AX185" si="1424">(AW185/12*5*$D185*$G185*$H185*$K185*AX$8)+(AW185/12*4*$E185*$G185*$I185*$K185)+(AW185/12*3*$F185*$G185*$I185*$K185)</f>
        <v>0</v>
      </c>
      <c r="AY185" s="44"/>
      <c r="AZ185" s="44">
        <f t="shared" ref="AZ185" si="1425">(AY185/12*5*$D185*$G185*$H185*$K185*AZ$8)+(AY185/12*4*$E185*$G185*$I185*$K185)+(AY185/12*3*$F185*$G185*$I185*$K185)</f>
        <v>0</v>
      </c>
      <c r="BA185" s="44"/>
      <c r="BB185" s="44">
        <f t="shared" ref="BB185" si="1426">(BA185/12*5*$D185*$G185*$H185*$L185*BB$8)+(BA185/12*4*$E185*$G185*$I185*$L185)+(BA185/12*3*$F185*$G185*$I185*$L185)</f>
        <v>0</v>
      </c>
      <c r="BC185" s="44">
        <v>0</v>
      </c>
      <c r="BD185" s="44">
        <f t="shared" ref="BD185" si="1427">(BC185/12*5*$D185*$G185*$H185*$K185*BD$8)+(BC185/12*4*$E185*$G185*$I185*$K185)+(BC185/12*3*$F185*$G185*$I185*$K185)</f>
        <v>0</v>
      </c>
      <c r="BE185" s="44">
        <v>0</v>
      </c>
      <c r="BF185" s="44">
        <f t="shared" ref="BF185" si="1428">(BE185/12*5*$D185*$G185*$H185*$K185*BF$8)+(BE185/12*4*$E185*$G185*$I185*$K185)+(BE185/12*3*$F185*$G185*$I185*$K185)</f>
        <v>0</v>
      </c>
      <c r="BG185" s="44">
        <v>0</v>
      </c>
      <c r="BH185" s="44">
        <f t="shared" ref="BH185" si="1429">(BG185/12*5*$D185*$G185*$H185*$K185*BH$8)+(BG185/12*4*$E185*$G185*$I185*$K185)+(BG185/12*3*$F185*$G185*$I185*$K185)</f>
        <v>0</v>
      </c>
      <c r="BI185" s="44">
        <v>0</v>
      </c>
      <c r="BJ185" s="44">
        <f t="shared" ref="BJ185" si="1430">(BI185/12*5*$D185*$G185*$H185*$L185*BJ$8)+(BI185/12*4*$E185*$G185*$I185*$L185)+(BI185/12*3*$F185*$G185*$I185*$L185)</f>
        <v>0</v>
      </c>
      <c r="BK185" s="44">
        <v>0</v>
      </c>
      <c r="BL185" s="44">
        <f t="shared" ref="BL185" si="1431">(BK185/12*5*$D185*$G185*$H185*$K185*BL$8)+(BK185/12*4*$E185*$G185*$I185*$K185)+(BK185/12*3*$F185*$G185*$I185*$K185)</f>
        <v>0</v>
      </c>
      <c r="BM185" s="44">
        <v>0</v>
      </c>
      <c r="BN185" s="44">
        <f t="shared" ref="BN185" si="1432">(BM185/12*5*$D185*$G185*$H185*$K185*BN$8)+(BM185/12*4*$E185*$G185*$I185*$K185)+(BM185/12*3*$F185*$G185*$I185*$K185)</f>
        <v>0</v>
      </c>
      <c r="BO185" s="54">
        <v>390</v>
      </c>
      <c r="BP185" s="44">
        <f t="shared" ref="BP185" si="1433">(BO185/12*5*$D185*$G185*$H185*$L185*BP$8)+(BO185/12*4*$E185*$G185*$I185*$L185)+(BO185/12*3*$F185*$G185*$I185*$L185)</f>
        <v>8517417.7056149989</v>
      </c>
      <c r="BQ185" s="44">
        <v>0</v>
      </c>
      <c r="BR185" s="44">
        <f t="shared" ref="BR185" si="1434">(BQ185/12*5*$D185*$G185*$H185*$L185*BR$8)+(BQ185/12*4*$E185*$G185*$I185*$L185)+(BQ185/12*3*$F185*$G185*$I185*$L185)</f>
        <v>0</v>
      </c>
      <c r="BS185" s="44">
        <v>0</v>
      </c>
      <c r="BT185" s="44">
        <f t="shared" ref="BT185" si="1435">(BS185/12*5*$D185*$G185*$H185*$K185*BT$8)+(BS185/12*4*$E185*$G185*$I185*$K185)+(BS185/12*3*$F185*$G185*$I185*$K185)</f>
        <v>0</v>
      </c>
      <c r="BU185" s="44">
        <v>0</v>
      </c>
      <c r="BV185" s="44">
        <f t="shared" ref="BV185" si="1436">(BU185/12*5*$D185*$G185*$H185*$K185*BV$8)+(BU185/12*4*$E185*$G185*$I185*$K185)+(BU185/12*3*$F185*$G185*$I185*$K185)</f>
        <v>0</v>
      </c>
      <c r="BW185" s="44">
        <v>0</v>
      </c>
      <c r="BX185" s="44">
        <f t="shared" ref="BX185" si="1437">(BW185/12*5*$D185*$G185*$H185*$L185*BX$8)+(BW185/12*4*$E185*$G185*$I185*$L185)+(BW185/12*3*$F185*$G185*$I185*$L185)</f>
        <v>0</v>
      </c>
      <c r="BY185" s="44"/>
      <c r="BZ185" s="44">
        <f t="shared" ref="BZ185" si="1438">(BY185/12*5*$D185*$G185*$H185*$L185*BZ$8)+(BY185/12*4*$E185*$G185*$I185*$L185)+(BY185/12*3*$F185*$G185*$I185*$L185)</f>
        <v>0</v>
      </c>
      <c r="CA185" s="44">
        <v>0</v>
      </c>
      <c r="CB185" s="44">
        <f t="shared" ref="CB185" si="1439">(CA185/12*5*$D185*$G185*$H185*$K185*CB$8)+(CA185/12*4*$E185*$G185*$I185*$K185)+(CA185/12*3*$F185*$G185*$I185*$K185)</f>
        <v>0</v>
      </c>
      <c r="CC185" s="44">
        <v>0</v>
      </c>
      <c r="CD185" s="44">
        <f t="shared" si="1400"/>
        <v>0</v>
      </c>
      <c r="CE185" s="44"/>
      <c r="CF185" s="44">
        <f t="shared" ref="CF185" si="1440">(CE185/12*5*$D185*$G185*$H185*$K185*CF$8)+(CE185/12*4*$E185*$G185*$I185*$K185)+(CE185/12*3*$F185*$G185*$I185*$K185)</f>
        <v>0</v>
      </c>
      <c r="CG185" s="44"/>
      <c r="CH185" s="44">
        <f t="shared" ref="CH185" si="1441">(CG185/12*5*$D185*$G185*$H185*$K185*CH$8)+(CG185/12*4*$E185*$G185*$I185*$K185)+(CG185/12*3*$F185*$G185*$I185*$K185)</f>
        <v>0</v>
      </c>
      <c r="CI185" s="44"/>
      <c r="CJ185" s="44">
        <f t="shared" si="1401"/>
        <v>0</v>
      </c>
      <c r="CK185" s="44">
        <v>2</v>
      </c>
      <c r="CL185" s="44">
        <f t="shared" si="1402"/>
        <v>37861.45632208333</v>
      </c>
      <c r="CM185" s="44">
        <v>33</v>
      </c>
      <c r="CN185" s="44">
        <f t="shared" ref="CN185" si="1442">(CM185/12*5*$D185*$G185*$H185*$L185*CN$8)+(CM185/12*4*$E185*$G185*$I185*$L185)+(CM185/12*3*$F185*$G185*$I185*$L185)</f>
        <v>749656.83517724997</v>
      </c>
      <c r="CO185" s="44">
        <v>4</v>
      </c>
      <c r="CP185" s="44">
        <f t="shared" si="1403"/>
        <v>95987.039202600005</v>
      </c>
      <c r="CQ185" s="49">
        <v>2</v>
      </c>
      <c r="CR185" s="44">
        <f t="shared" si="1404"/>
        <v>40183.830125833323</v>
      </c>
      <c r="CS185" s="44"/>
      <c r="CT185" s="44">
        <f t="shared" si="1405"/>
        <v>0</v>
      </c>
      <c r="CU185" s="44"/>
      <c r="CV185" s="44">
        <f t="shared" ref="CV185" si="1443">(CU185/12*5*$D185*$G185*$H185*$L185*CV$8)+(CU185/12*4*$E185*$G185*$I185*$L185)+(CU185/12*3*$F185*$G185*$I185*$L185)</f>
        <v>0</v>
      </c>
      <c r="CW185" s="44"/>
      <c r="CX185" s="44">
        <f t="shared" ref="CX185" si="1444">(CW185/12*5*$D185*$G185*$H185*$L185*CX$8)+(CW185/12*4*$E185*$G185*$I185*$L185)+(CW185/12*3*$F185*$G185*$I185*$L185)</f>
        <v>0</v>
      </c>
      <c r="CY185" s="44"/>
      <c r="CZ185" s="44">
        <f t="shared" si="1406"/>
        <v>0</v>
      </c>
      <c r="DA185" s="44">
        <v>2</v>
      </c>
      <c r="DB185" s="44">
        <f t="shared" si="1407"/>
        <v>47993.519601300002</v>
      </c>
      <c r="DC185" s="44">
        <v>4</v>
      </c>
      <c r="DD185" s="44">
        <f t="shared" si="1408"/>
        <v>80367.660251666646</v>
      </c>
      <c r="DE185" s="44">
        <v>2</v>
      </c>
      <c r="DF185" s="44">
        <f t="shared" ref="DF185" si="1445">(DE185/12*5*$D185*$G185*$H185*$K185*DF$8)+(DE185/12*4*$E185*$G185*$I185*$K185)+(DE185/12*3*$F185*$G185*$I185*$K185)</f>
        <v>39908.585823166664</v>
      </c>
      <c r="DG185" s="44"/>
      <c r="DH185" s="44">
        <f t="shared" ref="DH185" si="1446">(DG185/12*5*$D185*$G185*$H185*$L185*DH$8)+(DG185/12*4*$E185*$G185*$I185*$L185)+(DG185/12*3*$F185*$G185*$I185*$L185)</f>
        <v>0</v>
      </c>
      <c r="DI185" s="44"/>
      <c r="DJ185" s="44">
        <f t="shared" si="1409"/>
        <v>0</v>
      </c>
      <c r="DK185" s="44"/>
      <c r="DL185" s="44">
        <f t="shared" ref="DL185" si="1447">(DK185/12*5*$D185*$G185*$H185*$M185*DL$8)+(DK185/12*4*$E185*$G185*$I185*$M185)+(DK185/12*3*$F185*$G185*$I185*$M185)</f>
        <v>0</v>
      </c>
      <c r="DM185" s="44"/>
      <c r="DN185" s="44">
        <f t="shared" si="1410"/>
        <v>0</v>
      </c>
      <c r="DO185" s="44"/>
      <c r="DP185" s="44">
        <f t="shared" si="1068"/>
        <v>0</v>
      </c>
      <c r="DQ185" s="44">
        <f t="shared" si="1395"/>
        <v>1318</v>
      </c>
      <c r="DR185" s="44">
        <f t="shared" si="1395"/>
        <v>26288067.151717585</v>
      </c>
    </row>
    <row r="186" spans="1:122" ht="45" customHeight="1" x14ac:dyDescent="0.25">
      <c r="A186" s="51"/>
      <c r="B186" s="52">
        <v>156</v>
      </c>
      <c r="C186" s="38" t="s">
        <v>317</v>
      </c>
      <c r="D186" s="39">
        <f t="shared" si="1072"/>
        <v>19063</v>
      </c>
      <c r="E186" s="40">
        <v>18530</v>
      </c>
      <c r="F186" s="40">
        <v>18715</v>
      </c>
      <c r="G186" s="53">
        <v>1.1000000000000001</v>
      </c>
      <c r="H186" s="42">
        <v>1</v>
      </c>
      <c r="I186" s="67">
        <v>0.8</v>
      </c>
      <c r="J186" s="67"/>
      <c r="K186" s="39">
        <v>1.4</v>
      </c>
      <c r="L186" s="39">
        <v>1.68</v>
      </c>
      <c r="M186" s="39">
        <v>2.23</v>
      </c>
      <c r="N186" s="39">
        <v>2.57</v>
      </c>
      <c r="O186" s="44">
        <v>29</v>
      </c>
      <c r="P186" s="44">
        <f t="shared" ref="P186:P188" si="1448">(O186/12*5*$D186*$G186*$H186*$K186*P$8)+(O186/12*4*$E186*$G186*$I186*$K186*P$9)+(O186/12*3*$F186*$G186*$I186*$K186*P$9)</f>
        <v>784904.52425000002</v>
      </c>
      <c r="Q186" s="44">
        <v>0</v>
      </c>
      <c r="R186" s="44">
        <f t="shared" ref="R186:R188" si="1449">(Q186/12*5*$D186*$G186*$H186*$K186*R$8)+(Q186/12*4*$E186*$G186*$I186*$K186*R$9)+(Q186/12*3*$F186*$G186*$I186*$K186*R$9)</f>
        <v>0</v>
      </c>
      <c r="S186" s="44">
        <v>0</v>
      </c>
      <c r="T186" s="44">
        <f t="shared" ref="T186:T188" si="1450">(S186/12*5*$D186*$G186*$H186*$K186*T$8)+(S186/12*4*$E186*$G186*$I186*$K186*T$9)+(S186/12*3*$F186*$G186*$I186*$K186*T$9)</f>
        <v>0</v>
      </c>
      <c r="U186" s="44"/>
      <c r="V186" s="44">
        <f t="shared" ref="V186:V188" si="1451">(U186/12*5*$D186*$G186*$H186*$K186*V$8)+(U186/12*4*$E186*$G186*$I186*$K186*V$9)+(U186/12*3*$F186*$G186*$I186*$K186*V$9)</f>
        <v>0</v>
      </c>
      <c r="W186" s="44">
        <v>0</v>
      </c>
      <c r="X186" s="44">
        <f t="shared" ref="X186:X188" si="1452">(W186/12*5*$D186*$G186*$H186*$K186*X$8)+(W186/12*4*$E186*$G186*$I186*$K186*X$9)+(W186/12*3*$F186*$G186*$I186*$K186*X$9)</f>
        <v>0</v>
      </c>
      <c r="Y186" s="44">
        <v>2</v>
      </c>
      <c r="Z186" s="44">
        <f t="shared" ref="Z186:Z188" si="1453">(Y186/12*5*$D186*$G186*$H186*$K186*Z$8)+(Y186/12*4*$E186*$G186*$I186*$K186*Z$9)+(Y186/12*3*$F186*$G186*$I186*$K186*Z$9)</f>
        <v>54131.3465</v>
      </c>
      <c r="AA186" s="44">
        <v>0</v>
      </c>
      <c r="AB186" s="44">
        <f t="shared" ref="AB186:AB188" si="1454">(AA186/12*5*$D186*$G186*$H186*$K186*AB$8)+(AA186/12*4*$E186*$G186*$I186*$K186*AB$9)+(AA186/12*3*$F186*$G186*$I186*$K186*AB$9)</f>
        <v>0</v>
      </c>
      <c r="AC186" s="44">
        <v>5</v>
      </c>
      <c r="AD186" s="44">
        <f t="shared" ref="AD186:AD188" si="1455">(AC186/12*5*$D186*$G186*$H186*$K186*AD$8)+(AC186/12*4*$E186*$G186*$I186*$K186*AD$9)+(AC186/12*3*$F186*$G186*$I186*$K186*AD$9)</f>
        <v>170067.68625</v>
      </c>
      <c r="AE186" s="44">
        <v>0</v>
      </c>
      <c r="AF186" s="44">
        <f t="shared" ref="AF186:AF188" si="1456">(AE186/12*5*$D186*$G186*$H186*$K186*AF$8)+(AE186/12*4*$E186*$G186*$I186*$K186*AF$9)+(AE186/12*3*$F186*$G186*$I186*$K186*AF$9)</f>
        <v>0</v>
      </c>
      <c r="AG186" s="44">
        <v>0</v>
      </c>
      <c r="AH186" s="44">
        <f t="shared" ref="AH186:AH188" si="1457">(AG186/12*5*$D186*$G186*$H186*$K186*AH$8)+(AG186/12*4*$E186*$G186*$I186*$K186*AH$9)+(AG186/12*3*$F186*$G186*$I186*$K186*AH$9)</f>
        <v>0</v>
      </c>
      <c r="AI186" s="44"/>
      <c r="AJ186" s="44">
        <f t="shared" ref="AJ186:AJ188" si="1458">(AI186/12*5*$D186*$G186*$H186*$K186*AJ$8)+(AI186/12*4*$E186*$G186*$I186*$K186*AJ$9)+(AI186/12*3*$F186*$G186*$I186*$K186*AJ$9)</f>
        <v>0</v>
      </c>
      <c r="AK186" s="44"/>
      <c r="AL186" s="44">
        <f t="shared" ref="AL186:AL188" si="1459">(AK186/12*5*$D186*$G186*$H186*$K186*AL$8)+(AK186/12*4*$E186*$G186*$I186*$K186*AL$9)+(AK186/12*3*$F186*$G186*$I186*$K186*AL$9)</f>
        <v>0</v>
      </c>
      <c r="AM186" s="62">
        <v>60</v>
      </c>
      <c r="AN186" s="44">
        <f t="shared" ref="AN186:AN188" si="1460">(AM186/12*5*$D186*$G186*$H186*$K186*AN$8)+(AM186/12*4*$E186*$G186*$I186*$K186*AN$9)+(AM186/12*3*$F186*$G186*$I186*$K186*AN$9)</f>
        <v>1612931.5125000002</v>
      </c>
      <c r="AO186" s="48">
        <v>0</v>
      </c>
      <c r="AP186" s="44">
        <f t="shared" ref="AP186:AP188" si="1461">(AO186/12*5*$D186*$G186*$H186*$L186*AP$8)+(AO186/12*4*$E186*$G186*$I186*$L186*AP$9)+(AO186/12*3*$F186*$G186*$I186*$L186*AP$9)</f>
        <v>0</v>
      </c>
      <c r="AQ186" s="44">
        <v>0</v>
      </c>
      <c r="AR186" s="44">
        <f t="shared" ref="AR186:AR188" si="1462">(AQ186/12*5*$D186*$G186*$H186*$L186*AR$8)+(AQ186/12*4*$E186*$G186*$I186*$L186*AR$9)+(AQ186/12*3*$F186*$G186*$I186*$L186*AR$9)</f>
        <v>0</v>
      </c>
      <c r="AS186" s="44">
        <v>57</v>
      </c>
      <c r="AT186" s="44">
        <f t="shared" ref="AT186:AT188" si="1463">(AS186/12*5*$D186*$G186*$H186*$L186*AT$8)+(AS186/12*4*$E186*$G186*$I186*$L186*AT$9)+(AS186/12*3*$F186*$G186*$I186*$L186*AT$10)</f>
        <v>1790448.4493280002</v>
      </c>
      <c r="AU186" s="44">
        <v>0</v>
      </c>
      <c r="AV186" s="44">
        <f t="shared" ref="AV186:AV188" si="1464">(AU186/12*5*$D186*$G186*$H186*$L186*AV$8)+(AU186/12*4*$E186*$G186*$I186*$L186*AV$9)+(AU186/12*3*$F186*$G186*$I186*$L186*AV$9)</f>
        <v>0</v>
      </c>
      <c r="AW186" s="44"/>
      <c r="AX186" s="44">
        <f t="shared" ref="AX186:AX188" si="1465">(AW186/12*5*$D186*$G186*$H186*$K186*AX$8)+(AW186/12*4*$E186*$G186*$I186*$K186*AX$9)+(AW186/12*3*$F186*$G186*$I186*$K186*AX$9)</f>
        <v>0</v>
      </c>
      <c r="AY186" s="44"/>
      <c r="AZ186" s="44">
        <f t="shared" ref="AZ186:AZ188" si="1466">(AY186/12*5*$D186*$G186*$H186*$K186*AZ$8)+(AY186/12*4*$E186*$G186*$I186*$K186*AZ$9)+(AY186/12*3*$F186*$G186*$I186*$K186*AZ$9)</f>
        <v>0</v>
      </c>
      <c r="BA186" s="44">
        <v>0</v>
      </c>
      <c r="BB186" s="44">
        <f t="shared" ref="BB186:BB188" si="1467">(BA186/12*5*$D186*$G186*$H186*$L186*BB$8)+(BA186/12*4*$E186*$G186*$I186*$L186*BB$9)+(BA186/12*3*$F186*$G186*$I186*$L186*BB$9)</f>
        <v>0</v>
      </c>
      <c r="BC186" s="44">
        <v>0</v>
      </c>
      <c r="BD186" s="44">
        <f t="shared" ref="BD186:BD188" si="1468">(BC186/12*5*$D186*$G186*$H186*$K186*BD$8)+(BC186/12*4*$E186*$G186*$I186*$K186*BD$9)+(BC186/12*3*$F186*$G186*$I186*$K186*BD$9)</f>
        <v>0</v>
      </c>
      <c r="BE186" s="44">
        <v>0</v>
      </c>
      <c r="BF186" s="44">
        <f t="shared" ref="BF186:BF188" si="1469">(BE186/12*5*$D186*$G186*$H186*$K186*BF$8)+(BE186/12*4*$E186*$G186*$I186*$K186*BF$9)+(BE186/12*3*$F186*$G186*$I186*$K186*BF$9)</f>
        <v>0</v>
      </c>
      <c r="BG186" s="44">
        <v>0</v>
      </c>
      <c r="BH186" s="44">
        <f t="shared" ref="BH186:BH188" si="1470">(BG186/12*5*$D186*$G186*$H186*$K186*BH$8)+(BG186/12*4*$E186*$G186*$I186*$K186*BH$9)+(BG186/12*3*$F186*$G186*$I186*$K186*BH$9)</f>
        <v>0</v>
      </c>
      <c r="BI186" s="44">
        <v>0</v>
      </c>
      <c r="BJ186" s="44">
        <f t="shared" ref="BJ186:BJ188" si="1471">(BI186/12*5*$D186*$G186*$H186*$L186*BJ$8)+(BI186/12*4*$E186*$G186*$I186*$L186*BJ$9)+(BI186/12*3*$F186*$G186*$I186*$L186*BJ$9)</f>
        <v>0</v>
      </c>
      <c r="BK186" s="44">
        <v>0</v>
      </c>
      <c r="BL186" s="44">
        <f t="shared" ref="BL186:BL188" si="1472">(BK186/12*5*$D186*$G186*$H186*$K186*BL$8)+(BK186/12*4*$E186*$G186*$I186*$K186*BL$9)+(BK186/12*3*$F186*$G186*$I186*$K186*BL$9)</f>
        <v>0</v>
      </c>
      <c r="BM186" s="44">
        <v>0</v>
      </c>
      <c r="BN186" s="44">
        <f t="shared" ref="BN186:BN188" si="1473">(BM186/12*5*$D186*$G186*$H186*$K186*BN$8)+(BM186/12*4*$E186*$G186*$I186*$K186*BN$9)+(BM186/12*3*$F186*$G186*$I186*$K186*BN$9)</f>
        <v>0</v>
      </c>
      <c r="BO186" s="54">
        <v>119</v>
      </c>
      <c r="BP186" s="44">
        <f t="shared" ref="BP186:BP188" si="1474">(BO186/12*5*$D186*$G186*$H186*$L186*BP$8)+(BO186/12*4*$E186*$G186*$I186*$L186*BP$9)+(BO186/12*3*$F186*$G186*$I186*$L186*BP$9)</f>
        <v>3327443.93982</v>
      </c>
      <c r="BQ186" s="44">
        <v>0</v>
      </c>
      <c r="BR186" s="44">
        <f t="shared" ref="BR186:BR188" si="1475">(BQ186/12*5*$D186*$G186*$H186*$L186*BR$8)+(BQ186/12*4*$E186*$G186*$I186*$L186*BR$9)+(BQ186/12*3*$F186*$G186*$I186*$L186*BR$9)</f>
        <v>0</v>
      </c>
      <c r="BS186" s="44">
        <v>0</v>
      </c>
      <c r="BT186" s="44">
        <f t="shared" ref="BT186:BT188" si="1476">(BS186/12*5*$D186*$G186*$H186*$K186*BT$8)+(BS186/12*4*$E186*$G186*$I186*$K186*BT$9)+(BS186/12*3*$F186*$G186*$I186*$K186*BT$9)</f>
        <v>0</v>
      </c>
      <c r="BU186" s="44">
        <v>0</v>
      </c>
      <c r="BV186" s="44">
        <f t="shared" ref="BV186:BV188" si="1477">(BU186/12*5*$D186*$G186*$H186*$K186*BV$8)+(BU186/12*4*$E186*$G186*$I186*$K186*BV$9)+(BU186/12*3*$F186*$G186*$I186*$K186*BV$9)</f>
        <v>0</v>
      </c>
      <c r="BW186" s="44">
        <v>0</v>
      </c>
      <c r="BX186" s="44">
        <f t="shared" ref="BX186:BX188" si="1478">(BW186/12*5*$D186*$G186*$H186*$L186*BX$8)+(BW186/12*4*$E186*$G186*$I186*$L186*BX$9)+(BW186/12*3*$F186*$G186*$I186*$L186*BX$9)</f>
        <v>0</v>
      </c>
      <c r="BY186" s="44"/>
      <c r="BZ186" s="44">
        <f t="shared" ref="BZ186:BZ188" si="1479">(BY186/12*5*$D186*$G186*$H186*$L186*BZ$8)+(BY186/12*4*$E186*$G186*$I186*$L186*BZ$9)+(BY186/12*3*$F186*$G186*$I186*$L186*BZ$9)</f>
        <v>0</v>
      </c>
      <c r="CA186" s="44">
        <v>0</v>
      </c>
      <c r="CB186" s="44">
        <f t="shared" ref="CB186:CB188" si="1480">(CA186/12*5*$D186*$G186*$H186*$K186*CB$8)+(CA186/12*4*$E186*$G186*$I186*$K186*CB$9)+(CA186/12*3*$F186*$G186*$I186*$K186*CB$9)</f>
        <v>0</v>
      </c>
      <c r="CC186" s="44">
        <v>0</v>
      </c>
      <c r="CD186" s="44">
        <f t="shared" ref="CD186:CD188" si="1481">(CC186/12*5*$D186*$G186*$H186*$L186*CD$8)+(CC186/12*4*$E186*$G186*$I186*$L186*CD$9)+(CC186/12*3*$F186*$G186*$I186*$L186*CD$9)</f>
        <v>0</v>
      </c>
      <c r="CE186" s="44">
        <v>0</v>
      </c>
      <c r="CF186" s="44">
        <f t="shared" ref="CF186:CF188" si="1482">(CE186/12*5*$D186*$G186*$H186*$K186*CF$8)+(CE186/12*4*$E186*$G186*$I186*$K186*CF$9)+(CE186/12*3*$F186*$G186*$I186*$K186*CF$9)</f>
        <v>0</v>
      </c>
      <c r="CG186" s="44"/>
      <c r="CH186" s="44">
        <f t="shared" ref="CH186:CH188" si="1483">(CG186/12*5*$D186*$G186*$H186*$K186*CH$8)+(CG186/12*4*$E186*$G186*$I186*$K186*CH$9)+(CG186/12*3*$F186*$G186*$I186*$K186*CH$9)</f>
        <v>0</v>
      </c>
      <c r="CI186" s="44"/>
      <c r="CJ186" s="44">
        <f t="shared" ref="CJ186:CJ188" si="1484">(CI186/12*5*$D186*$G186*$H186*$K186*CJ$8)+(CI186/12*4*$E186*$G186*$I186*$K186*CJ$9)+(CI186/12*3*$F186*$G186*$I186*$K186*CJ$9)</f>
        <v>0</v>
      </c>
      <c r="CK186" s="44"/>
      <c r="CL186" s="44">
        <f t="shared" ref="CL186:CL188" si="1485">(CK186/12*5*$D186*$G186*$H186*$K186*CL$8)+(CK186/12*4*$E186*$G186*$I186*$K186*CL$9)+(CK186/12*3*$F186*$G186*$I186*$K186*CL$9)</f>
        <v>0</v>
      </c>
      <c r="CM186" s="44">
        <v>25</v>
      </c>
      <c r="CN186" s="44">
        <f t="shared" ref="CN186:CN188" si="1486">(CM186/12*5*$D186*$G186*$H186*$L186*CN$8)+(CM186/12*4*$E186*$G186*$I186*$L186*CN$9)+(CM186/12*3*$F186*$G186*$I186*$L186*CN$9)</f>
        <v>777578.1898500002</v>
      </c>
      <c r="CO186" s="44"/>
      <c r="CP186" s="44">
        <f t="shared" ref="CP186:CP188" si="1487">(CO186/12*5*$D186*$G186*$H186*$L186*CP$8)+(CO186/12*4*$E186*$G186*$I186*$L186*CP$9)+(CO186/12*3*$F186*$G186*$I186*$L186*CP$9)</f>
        <v>0</v>
      </c>
      <c r="CQ186" s="49"/>
      <c r="CR186" s="44">
        <f t="shared" ref="CR186:CR188" si="1488">(CQ186/12*5*$D186*$G186*$H186*$K186*CR$8)+(CQ186/12*4*$E186*$G186*$I186*$K186*CR$9)+(CQ186/12*3*$F186*$G186*$I186*$K186*CR$9)</f>
        <v>0</v>
      </c>
      <c r="CS186" s="44"/>
      <c r="CT186" s="44">
        <f t="shared" ref="CT186:CT188" si="1489">(CS186/12*5*$D186*$G186*$H186*$L186*CT$8)+(CS186/12*4*$E186*$G186*$I186*$L186*CT$9)+(CS186/12*3*$F186*$G186*$I186*$L186*CT$9)</f>
        <v>0</v>
      </c>
      <c r="CU186" s="44"/>
      <c r="CV186" s="44">
        <f t="shared" ref="CV186:CV188" si="1490">(CU186/12*5*$D186*$G186*$H186*$L186*CV$8)+(CU186/12*4*$E186*$G186*$I186*$L186*CV$9)+(CU186/12*3*$F186*$G186*$I186*$L186*CV$9)</f>
        <v>0</v>
      </c>
      <c r="CW186" s="44"/>
      <c r="CX186" s="44">
        <f t="shared" ref="CX186:CX188" si="1491">(CW186/12*5*$D186*$G186*$H186*$L186*CX$8)+(CW186/12*4*$E186*$G186*$I186*$L186*CX$9)+(CW186/12*3*$F186*$G186*$I186*$L186*CX$9)</f>
        <v>0</v>
      </c>
      <c r="CY186" s="44"/>
      <c r="CZ186" s="44">
        <f t="shared" ref="CZ186:CZ188" si="1492">(CY186/12*5*$D186*$G186*$H186*$L186*CZ$8)+(CY186/12*4*$E186*$G186*$I186*$L186*CZ$9)+(CY186/12*3*$F186*$G186*$I186*$L186*CZ$9)</f>
        <v>0</v>
      </c>
      <c r="DA186" s="44"/>
      <c r="DB186" s="44">
        <f t="shared" ref="DB186:DB188" si="1493">(DA186/12*5*$D186*$G186*$H186*$L186*DB$8)+(DA186/12*4*$E186*$G186*$I186*$L186*DB$9)+(DA186/12*3*$F186*$G186*$I186*$L186*DB$9)</f>
        <v>0</v>
      </c>
      <c r="DC186" s="44"/>
      <c r="DD186" s="44">
        <f t="shared" ref="DD186:DD188" si="1494">(DC186/12*5*$D186*$G186*$H186*$K186*DD$8)+(DC186/12*4*$E186*$G186*$I186*$K186*DD$9)+(DC186/12*3*$F186*$G186*$I186*$K186*DD$9)</f>
        <v>0</v>
      </c>
      <c r="DE186" s="44"/>
      <c r="DF186" s="44">
        <f t="shared" ref="DF186:DF188" si="1495">(DE186/12*5*$D186*$G186*$H186*$K186*DF$8)+(DE186/12*4*$E186*$G186*$I186*$K186*DF$9)+(DE186/12*3*$F186*$G186*$I186*$K186*DF$9)</f>
        <v>0</v>
      </c>
      <c r="DG186" s="44"/>
      <c r="DH186" s="44">
        <f t="shared" ref="DH186:DH188" si="1496">(DG186/12*5*$D186*$G186*$H186*$L186*DH$8)+(DG186/12*4*$E186*$G186*$I186*$L186*DH$9)+(DG186/12*3*$F186*$G186*$I186*$L186*DH$9)</f>
        <v>0</v>
      </c>
      <c r="DI186" s="44"/>
      <c r="DJ186" s="44">
        <f t="shared" ref="DJ186:DJ188" si="1497">(DI186/12*5*$D186*$G186*$H186*$L186*DJ$8)+(DI186/12*4*$E186*$G186*$I186*$L186*DJ$9)+(DI186/12*3*$F186*$G186*$I186*$L186*DJ$9)</f>
        <v>0</v>
      </c>
      <c r="DK186" s="44"/>
      <c r="DL186" s="44">
        <f t="shared" ref="DL186:DL188" si="1498">(DK186/12*5*$D186*$G186*$H186*$M186*DL$8)+(DK186/12*4*$E186*$G186*$I186*$M186*DL$9)+(DK186/12*3*$F186*$G186*$I186*$M186*DL$9)</f>
        <v>0</v>
      </c>
      <c r="DM186" s="44"/>
      <c r="DN186" s="44">
        <f t="shared" ref="DN186:DN188" si="1499">(DM186/12*5*$D186*$G186*$H186*$N186*DN$8)+(DM186/12*4*$E186*$G186*$I186*$N186*DN$9)+(DM186/12*3*$F186*$G186*$I186*$N186*DN$9)</f>
        <v>0</v>
      </c>
      <c r="DO186" s="44"/>
      <c r="DP186" s="44">
        <f t="shared" si="1068"/>
        <v>0</v>
      </c>
      <c r="DQ186" s="44">
        <f t="shared" si="1395"/>
        <v>297</v>
      </c>
      <c r="DR186" s="44">
        <f t="shared" si="1395"/>
        <v>8517505.6484980006</v>
      </c>
    </row>
    <row r="187" spans="1:122" ht="38.25" customHeight="1" x14ac:dyDescent="0.25">
      <c r="A187" s="51"/>
      <c r="B187" s="52">
        <v>157</v>
      </c>
      <c r="C187" s="38" t="s">
        <v>318</v>
      </c>
      <c r="D187" s="39">
        <f t="shared" si="1072"/>
        <v>19063</v>
      </c>
      <c r="E187" s="40">
        <v>18530</v>
      </c>
      <c r="F187" s="40">
        <v>18715</v>
      </c>
      <c r="G187" s="53">
        <v>1.35</v>
      </c>
      <c r="H187" s="42">
        <v>1</v>
      </c>
      <c r="I187" s="90">
        <v>1</v>
      </c>
      <c r="J187" s="90"/>
      <c r="K187" s="39">
        <v>1.4</v>
      </c>
      <c r="L187" s="39">
        <v>1.68</v>
      </c>
      <c r="M187" s="39">
        <v>2.23</v>
      </c>
      <c r="N187" s="39">
        <v>2.57</v>
      </c>
      <c r="O187" s="44">
        <v>378</v>
      </c>
      <c r="P187" s="44">
        <f t="shared" si="1448"/>
        <v>14262183.76275</v>
      </c>
      <c r="Q187" s="44">
        <v>0</v>
      </c>
      <c r="R187" s="44">
        <f t="shared" si="1449"/>
        <v>0</v>
      </c>
      <c r="S187" s="44">
        <v>0</v>
      </c>
      <c r="T187" s="44">
        <f t="shared" si="1450"/>
        <v>0</v>
      </c>
      <c r="U187" s="44"/>
      <c r="V187" s="44">
        <f t="shared" si="1451"/>
        <v>0</v>
      </c>
      <c r="W187" s="44">
        <v>0</v>
      </c>
      <c r="X187" s="44">
        <f t="shared" si="1452"/>
        <v>0</v>
      </c>
      <c r="Y187" s="44">
        <v>0</v>
      </c>
      <c r="Z187" s="44">
        <f t="shared" si="1453"/>
        <v>0</v>
      </c>
      <c r="AA187" s="44">
        <v>0</v>
      </c>
      <c r="AB187" s="44">
        <f t="shared" si="1454"/>
        <v>0</v>
      </c>
      <c r="AC187" s="44">
        <v>140</v>
      </c>
      <c r="AD187" s="44">
        <f t="shared" si="1455"/>
        <v>6648400.2375000007</v>
      </c>
      <c r="AE187" s="44">
        <v>0</v>
      </c>
      <c r="AF187" s="44">
        <f t="shared" si="1456"/>
        <v>0</v>
      </c>
      <c r="AG187" s="44">
        <v>0</v>
      </c>
      <c r="AH187" s="44">
        <f t="shared" si="1457"/>
        <v>0</v>
      </c>
      <c r="AI187" s="44">
        <v>0</v>
      </c>
      <c r="AJ187" s="44">
        <f t="shared" si="1458"/>
        <v>0</v>
      </c>
      <c r="AK187" s="44"/>
      <c r="AL187" s="44">
        <f t="shared" si="1459"/>
        <v>0</v>
      </c>
      <c r="AM187" s="62">
        <v>146</v>
      </c>
      <c r="AN187" s="44">
        <f t="shared" si="1460"/>
        <v>5475797.6253750008</v>
      </c>
      <c r="AO187" s="48">
        <v>0</v>
      </c>
      <c r="AP187" s="44">
        <f t="shared" si="1461"/>
        <v>0</v>
      </c>
      <c r="AQ187" s="44">
        <v>0</v>
      </c>
      <c r="AR187" s="44">
        <f t="shared" si="1462"/>
        <v>0</v>
      </c>
      <c r="AS187" s="44">
        <v>0</v>
      </c>
      <c r="AT187" s="44">
        <f t="shared" si="1463"/>
        <v>0</v>
      </c>
      <c r="AU187" s="44">
        <v>0</v>
      </c>
      <c r="AV187" s="44">
        <f t="shared" si="1464"/>
        <v>0</v>
      </c>
      <c r="AW187" s="44"/>
      <c r="AX187" s="44">
        <f t="shared" si="1465"/>
        <v>0</v>
      </c>
      <c r="AY187" s="44"/>
      <c r="AZ187" s="44">
        <f t="shared" si="1466"/>
        <v>0</v>
      </c>
      <c r="BA187" s="44">
        <v>0</v>
      </c>
      <c r="BB187" s="44">
        <f t="shared" si="1467"/>
        <v>0</v>
      </c>
      <c r="BC187" s="44">
        <v>0</v>
      </c>
      <c r="BD187" s="44">
        <f t="shared" si="1468"/>
        <v>0</v>
      </c>
      <c r="BE187" s="44">
        <v>0</v>
      </c>
      <c r="BF187" s="44">
        <f t="shared" si="1469"/>
        <v>0</v>
      </c>
      <c r="BG187" s="44">
        <v>0</v>
      </c>
      <c r="BH187" s="44">
        <f t="shared" si="1470"/>
        <v>0</v>
      </c>
      <c r="BI187" s="44">
        <v>0</v>
      </c>
      <c r="BJ187" s="44">
        <f t="shared" si="1471"/>
        <v>0</v>
      </c>
      <c r="BK187" s="44">
        <v>0</v>
      </c>
      <c r="BL187" s="44">
        <f t="shared" si="1472"/>
        <v>0</v>
      </c>
      <c r="BM187" s="44">
        <v>0</v>
      </c>
      <c r="BN187" s="44">
        <f t="shared" si="1473"/>
        <v>0</v>
      </c>
      <c r="BO187" s="54">
        <v>301</v>
      </c>
      <c r="BP187" s="44">
        <f t="shared" si="1474"/>
        <v>11678048.7642</v>
      </c>
      <c r="BQ187" s="44">
        <v>0</v>
      </c>
      <c r="BR187" s="44">
        <f t="shared" si="1475"/>
        <v>0</v>
      </c>
      <c r="BS187" s="44">
        <v>0</v>
      </c>
      <c r="BT187" s="44">
        <f t="shared" si="1476"/>
        <v>0</v>
      </c>
      <c r="BU187" s="44">
        <v>0</v>
      </c>
      <c r="BV187" s="44">
        <f t="shared" si="1477"/>
        <v>0</v>
      </c>
      <c r="BW187" s="44">
        <v>0</v>
      </c>
      <c r="BX187" s="44">
        <f t="shared" si="1478"/>
        <v>0</v>
      </c>
      <c r="BY187" s="44"/>
      <c r="BZ187" s="44">
        <f t="shared" si="1479"/>
        <v>0</v>
      </c>
      <c r="CA187" s="44">
        <v>0</v>
      </c>
      <c r="CB187" s="44">
        <f t="shared" si="1480"/>
        <v>0</v>
      </c>
      <c r="CC187" s="44">
        <v>0</v>
      </c>
      <c r="CD187" s="44">
        <f t="shared" si="1481"/>
        <v>0</v>
      </c>
      <c r="CE187" s="44">
        <v>0</v>
      </c>
      <c r="CF187" s="44">
        <f t="shared" si="1482"/>
        <v>0</v>
      </c>
      <c r="CG187" s="44"/>
      <c r="CH187" s="44">
        <f t="shared" si="1483"/>
        <v>0</v>
      </c>
      <c r="CI187" s="44"/>
      <c r="CJ187" s="44">
        <f t="shared" si="1484"/>
        <v>0</v>
      </c>
      <c r="CK187" s="44"/>
      <c r="CL187" s="44">
        <f t="shared" si="1485"/>
        <v>0</v>
      </c>
      <c r="CM187" s="44"/>
      <c r="CN187" s="44">
        <f t="shared" si="1486"/>
        <v>0</v>
      </c>
      <c r="CO187" s="44"/>
      <c r="CP187" s="44">
        <f t="shared" si="1487"/>
        <v>0</v>
      </c>
      <c r="CQ187" s="49"/>
      <c r="CR187" s="44">
        <f t="shared" si="1488"/>
        <v>0</v>
      </c>
      <c r="CS187" s="44"/>
      <c r="CT187" s="44">
        <f t="shared" si="1489"/>
        <v>0</v>
      </c>
      <c r="CU187" s="44"/>
      <c r="CV187" s="44">
        <f t="shared" si="1490"/>
        <v>0</v>
      </c>
      <c r="CW187" s="44"/>
      <c r="CX187" s="44">
        <f t="shared" si="1491"/>
        <v>0</v>
      </c>
      <c r="CY187" s="44"/>
      <c r="CZ187" s="44">
        <f t="shared" si="1492"/>
        <v>0</v>
      </c>
      <c r="DA187" s="44"/>
      <c r="DB187" s="44">
        <f t="shared" si="1493"/>
        <v>0</v>
      </c>
      <c r="DC187" s="44"/>
      <c r="DD187" s="44">
        <f t="shared" si="1494"/>
        <v>0</v>
      </c>
      <c r="DE187" s="44"/>
      <c r="DF187" s="44">
        <f t="shared" si="1495"/>
        <v>0</v>
      </c>
      <c r="DG187" s="44"/>
      <c r="DH187" s="44">
        <f t="shared" si="1496"/>
        <v>0</v>
      </c>
      <c r="DI187" s="44"/>
      <c r="DJ187" s="44">
        <f t="shared" si="1497"/>
        <v>0</v>
      </c>
      <c r="DK187" s="44"/>
      <c r="DL187" s="44">
        <f t="shared" si="1498"/>
        <v>0</v>
      </c>
      <c r="DM187" s="44"/>
      <c r="DN187" s="44">
        <f t="shared" si="1499"/>
        <v>0</v>
      </c>
      <c r="DO187" s="44"/>
      <c r="DP187" s="44">
        <f t="shared" si="1068"/>
        <v>0</v>
      </c>
      <c r="DQ187" s="44">
        <f t="shared" si="1395"/>
        <v>965</v>
      </c>
      <c r="DR187" s="44">
        <f t="shared" si="1395"/>
        <v>38064430.389825001</v>
      </c>
    </row>
    <row r="188" spans="1:122" ht="38.25" customHeight="1" x14ac:dyDescent="0.25">
      <c r="A188" s="51"/>
      <c r="B188" s="52">
        <v>158</v>
      </c>
      <c r="C188" s="38" t="s">
        <v>319</v>
      </c>
      <c r="D188" s="39">
        <f t="shared" si="1072"/>
        <v>19063</v>
      </c>
      <c r="E188" s="40">
        <v>18530</v>
      </c>
      <c r="F188" s="40">
        <v>18715</v>
      </c>
      <c r="G188" s="53">
        <v>1.96</v>
      </c>
      <c r="H188" s="42">
        <v>1</v>
      </c>
      <c r="I188" s="67">
        <v>1</v>
      </c>
      <c r="J188" s="67"/>
      <c r="K188" s="39">
        <v>1.4</v>
      </c>
      <c r="L188" s="39">
        <v>1.68</v>
      </c>
      <c r="M188" s="39">
        <v>2.23</v>
      </c>
      <c r="N188" s="39">
        <v>2.57</v>
      </c>
      <c r="O188" s="44">
        <v>25</v>
      </c>
      <c r="P188" s="44">
        <f t="shared" si="1448"/>
        <v>1369482.6658333335</v>
      </c>
      <c r="Q188" s="44">
        <v>0</v>
      </c>
      <c r="R188" s="44">
        <f t="shared" si="1449"/>
        <v>0</v>
      </c>
      <c r="S188" s="44"/>
      <c r="T188" s="44">
        <f t="shared" si="1450"/>
        <v>0</v>
      </c>
      <c r="U188" s="44"/>
      <c r="V188" s="44">
        <f t="shared" si="1451"/>
        <v>0</v>
      </c>
      <c r="W188" s="44"/>
      <c r="X188" s="44">
        <f t="shared" si="1452"/>
        <v>0</v>
      </c>
      <c r="Y188" s="44">
        <v>0</v>
      </c>
      <c r="Z188" s="44">
        <f t="shared" si="1453"/>
        <v>0</v>
      </c>
      <c r="AA188" s="44"/>
      <c r="AB188" s="44">
        <f t="shared" si="1454"/>
        <v>0</v>
      </c>
      <c r="AC188" s="44">
        <v>0</v>
      </c>
      <c r="AD188" s="44">
        <f t="shared" si="1455"/>
        <v>0</v>
      </c>
      <c r="AE188" s="44">
        <v>0</v>
      </c>
      <c r="AF188" s="44">
        <f t="shared" si="1456"/>
        <v>0</v>
      </c>
      <c r="AG188" s="44">
        <v>0</v>
      </c>
      <c r="AH188" s="44">
        <f t="shared" si="1457"/>
        <v>0</v>
      </c>
      <c r="AI188" s="44"/>
      <c r="AJ188" s="44">
        <f t="shared" si="1458"/>
        <v>0</v>
      </c>
      <c r="AK188" s="44"/>
      <c r="AL188" s="44">
        <f t="shared" si="1459"/>
        <v>0</v>
      </c>
      <c r="AM188" s="62">
        <v>8</v>
      </c>
      <c r="AN188" s="44">
        <f t="shared" si="1460"/>
        <v>435619.00946666667</v>
      </c>
      <c r="AO188" s="48">
        <v>0</v>
      </c>
      <c r="AP188" s="44">
        <f t="shared" si="1461"/>
        <v>0</v>
      </c>
      <c r="AQ188" s="44"/>
      <c r="AR188" s="44">
        <f t="shared" si="1462"/>
        <v>0</v>
      </c>
      <c r="AS188" s="44"/>
      <c r="AT188" s="44">
        <f t="shared" si="1463"/>
        <v>0</v>
      </c>
      <c r="AU188" s="44"/>
      <c r="AV188" s="44">
        <f t="shared" si="1464"/>
        <v>0</v>
      </c>
      <c r="AW188" s="44"/>
      <c r="AX188" s="44">
        <f t="shared" si="1465"/>
        <v>0</v>
      </c>
      <c r="AY188" s="44"/>
      <c r="AZ188" s="44">
        <f t="shared" si="1466"/>
        <v>0</v>
      </c>
      <c r="BA188" s="44"/>
      <c r="BB188" s="44">
        <f t="shared" si="1467"/>
        <v>0</v>
      </c>
      <c r="BC188" s="44"/>
      <c r="BD188" s="44">
        <f t="shared" si="1468"/>
        <v>0</v>
      </c>
      <c r="BE188" s="44"/>
      <c r="BF188" s="44">
        <f t="shared" si="1469"/>
        <v>0</v>
      </c>
      <c r="BG188" s="44"/>
      <c r="BH188" s="44">
        <f t="shared" si="1470"/>
        <v>0</v>
      </c>
      <c r="BI188" s="44"/>
      <c r="BJ188" s="44">
        <f t="shared" si="1471"/>
        <v>0</v>
      </c>
      <c r="BK188" s="44">
        <v>0</v>
      </c>
      <c r="BL188" s="44">
        <f t="shared" si="1472"/>
        <v>0</v>
      </c>
      <c r="BM188" s="44"/>
      <c r="BN188" s="44">
        <f t="shared" si="1473"/>
        <v>0</v>
      </c>
      <c r="BO188" s="54">
        <v>40</v>
      </c>
      <c r="BP188" s="44">
        <f t="shared" si="1474"/>
        <v>2253129.1328000003</v>
      </c>
      <c r="BQ188" s="44"/>
      <c r="BR188" s="44">
        <f t="shared" si="1475"/>
        <v>0</v>
      </c>
      <c r="BS188" s="44"/>
      <c r="BT188" s="44">
        <f t="shared" si="1476"/>
        <v>0</v>
      </c>
      <c r="BU188" s="44"/>
      <c r="BV188" s="44">
        <f t="shared" si="1477"/>
        <v>0</v>
      </c>
      <c r="BW188" s="44"/>
      <c r="BX188" s="44">
        <f t="shared" si="1478"/>
        <v>0</v>
      </c>
      <c r="BY188" s="44"/>
      <c r="BZ188" s="44">
        <f t="shared" si="1479"/>
        <v>0</v>
      </c>
      <c r="CA188" s="44"/>
      <c r="CB188" s="44">
        <f t="shared" si="1480"/>
        <v>0</v>
      </c>
      <c r="CC188" s="44"/>
      <c r="CD188" s="44">
        <f t="shared" si="1481"/>
        <v>0</v>
      </c>
      <c r="CE188" s="44"/>
      <c r="CF188" s="44">
        <f t="shared" si="1482"/>
        <v>0</v>
      </c>
      <c r="CG188" s="44"/>
      <c r="CH188" s="44">
        <f t="shared" si="1483"/>
        <v>0</v>
      </c>
      <c r="CI188" s="44"/>
      <c r="CJ188" s="44">
        <f t="shared" si="1484"/>
        <v>0</v>
      </c>
      <c r="CK188" s="44"/>
      <c r="CL188" s="44">
        <f t="shared" si="1485"/>
        <v>0</v>
      </c>
      <c r="CM188" s="44"/>
      <c r="CN188" s="44">
        <f t="shared" si="1486"/>
        <v>0</v>
      </c>
      <c r="CO188" s="44"/>
      <c r="CP188" s="44">
        <f t="shared" si="1487"/>
        <v>0</v>
      </c>
      <c r="CQ188" s="49"/>
      <c r="CR188" s="44">
        <f t="shared" si="1488"/>
        <v>0</v>
      </c>
      <c r="CS188" s="44"/>
      <c r="CT188" s="44">
        <f t="shared" si="1489"/>
        <v>0</v>
      </c>
      <c r="CU188" s="44"/>
      <c r="CV188" s="44">
        <f t="shared" si="1490"/>
        <v>0</v>
      </c>
      <c r="CW188" s="44"/>
      <c r="CX188" s="44">
        <f t="shared" si="1491"/>
        <v>0</v>
      </c>
      <c r="CY188" s="44"/>
      <c r="CZ188" s="44">
        <f t="shared" si="1492"/>
        <v>0</v>
      </c>
      <c r="DA188" s="44"/>
      <c r="DB188" s="44">
        <f t="shared" si="1493"/>
        <v>0</v>
      </c>
      <c r="DC188" s="44"/>
      <c r="DD188" s="44">
        <f t="shared" si="1494"/>
        <v>0</v>
      </c>
      <c r="DE188" s="44"/>
      <c r="DF188" s="44">
        <f t="shared" si="1495"/>
        <v>0</v>
      </c>
      <c r="DG188" s="44"/>
      <c r="DH188" s="44">
        <f t="shared" si="1496"/>
        <v>0</v>
      </c>
      <c r="DI188" s="44"/>
      <c r="DJ188" s="44">
        <f t="shared" si="1497"/>
        <v>0</v>
      </c>
      <c r="DK188" s="44"/>
      <c r="DL188" s="44">
        <f t="shared" si="1498"/>
        <v>0</v>
      </c>
      <c r="DM188" s="44"/>
      <c r="DN188" s="44">
        <f t="shared" si="1499"/>
        <v>0</v>
      </c>
      <c r="DO188" s="44"/>
      <c r="DP188" s="44">
        <f t="shared" si="1068"/>
        <v>0</v>
      </c>
      <c r="DQ188" s="44">
        <f t="shared" si="1395"/>
        <v>73</v>
      </c>
      <c r="DR188" s="44">
        <f t="shared" si="1395"/>
        <v>4058230.8081000005</v>
      </c>
    </row>
    <row r="189" spans="1:122" ht="18.75" customHeight="1" x14ac:dyDescent="0.25">
      <c r="A189" s="51"/>
      <c r="B189" s="52">
        <v>159</v>
      </c>
      <c r="C189" s="38" t="s">
        <v>320</v>
      </c>
      <c r="D189" s="39">
        <f t="shared" si="1072"/>
        <v>19063</v>
      </c>
      <c r="E189" s="40">
        <v>18530</v>
      </c>
      <c r="F189" s="40">
        <v>18715</v>
      </c>
      <c r="G189" s="53">
        <v>25</v>
      </c>
      <c r="H189" s="42">
        <v>1</v>
      </c>
      <c r="I189" s="89">
        <v>1.0289999999999999</v>
      </c>
      <c r="J189" s="89"/>
      <c r="K189" s="39">
        <v>1.4</v>
      </c>
      <c r="L189" s="39">
        <v>1.68</v>
      </c>
      <c r="M189" s="39">
        <v>2.23</v>
      </c>
      <c r="N189" s="39">
        <v>2.57</v>
      </c>
      <c r="O189" s="44">
        <v>0</v>
      </c>
      <c r="P189" s="44">
        <f>(O189/12*5*$D189*$G189*$H189*$K189)+(O189/12*4*$E189*$G189*$I189*$K189)+(O189/12*3*$F189*$G189*$I189*$K189)</f>
        <v>0</v>
      </c>
      <c r="Q189" s="44">
        <v>0</v>
      </c>
      <c r="R189" s="44">
        <f>(Q189/12*5*$D189*$G189*$H189*$K189)+(Q189/12*4*$E189*$G189*$I189*$K189)+(Q189/12*3*$F189*$G189*$I189*$K189)</f>
        <v>0</v>
      </c>
      <c r="S189" s="44"/>
      <c r="T189" s="44">
        <f>(S189/12*5*$D189*$G189*$H189*$K189)+(S189/12*4*$E189*$G189*$I189*$K189)+(S189/12*3*$F189*$G189*$I189*$K189)</f>
        <v>0</v>
      </c>
      <c r="U189" s="44"/>
      <c r="V189" s="44">
        <f>(U189/12*5*$D189*$G189*$H189*$K189)+(U189/12*4*$E189*$G189*$I189*$K189)+(U189/12*3*$F189*$G189*$I189*$K189)</f>
        <v>0</v>
      </c>
      <c r="W189" s="44"/>
      <c r="X189" s="44">
        <f>(W189/12*5*$D189*$G189*$H189*$K189)+(W189/12*4*$E189*$G189*$I189*$K189)+(W189/12*3*$F189*$G189*$I189*$K189)</f>
        <v>0</v>
      </c>
      <c r="Y189" s="44">
        <v>0</v>
      </c>
      <c r="Z189" s="44">
        <f>(Y189/12*5*$D189*$G189*$H189*$K189)+(Y189/12*4*$E189*$G189*$I189*$K189)+(Y189/12*3*$F189*$G189*$I189*$K189)</f>
        <v>0</v>
      </c>
      <c r="AA189" s="44"/>
      <c r="AB189" s="44">
        <f>(AA189/12*5*$D189*$G189*$H189*$K189)+(AA189/12*4*$E189*$G189*$I189*$K189)+(AA189/12*3*$F189*$G189*$I189*$K189)</f>
        <v>0</v>
      </c>
      <c r="AC189" s="44">
        <v>22</v>
      </c>
      <c r="AD189" s="44">
        <f>(AC189/12*5*$D189*$G189*$H189*$K189)+(AC189/12*4*$E189*$G189*$I189*$K189)+(AC189/12*3*$F189*$G189*$I189*$K189)</f>
        <v>14717118.12083333</v>
      </c>
      <c r="AE189" s="44">
        <v>0</v>
      </c>
      <c r="AF189" s="44">
        <f>(AE189/12*5*$D189*$G189*$H189*$K189)+(AE189/12*4*$E189*$G189*$I189*$K189)+(AE189/12*3*$F189*$G189*$I189*$K189)</f>
        <v>0</v>
      </c>
      <c r="AG189" s="44">
        <v>0</v>
      </c>
      <c r="AH189" s="44">
        <f>(AG189/12*5*$D189*$G189*$H189*$K189)+(AG189/12*4*$E189*$G189*$I189*$K189)+(AG189/12*3*$F189*$G189*$I189*$K189)</f>
        <v>0</v>
      </c>
      <c r="AI189" s="44"/>
      <c r="AJ189" s="44">
        <f>(AI189/12*5*$D189*$G189*$H189*$K189)+(AI189/12*4*$E189*$G189*$I189*$K189)+(AI189/12*3*$F189*$G189*$I189*$K189)</f>
        <v>0</v>
      </c>
      <c r="AK189" s="44"/>
      <c r="AL189" s="44">
        <f>(AK189/12*5*$D189*$G189*$H189*$K189)+(AK189/12*4*$E189*$G189*$I189*$K189)+(AK189/12*3*$F189*$G189*$I189*$K189)</f>
        <v>0</v>
      </c>
      <c r="AM189" s="62">
        <v>0</v>
      </c>
      <c r="AN189" s="44">
        <f>(AM189/12*5*$D189*$G189*$H189*$K189)+(AM189/12*4*$E189*$G189*$I189*$K189)+(AM189/12*3*$F189*$G189*$I189*$K189)</f>
        <v>0</v>
      </c>
      <c r="AO189" s="48">
        <v>0</v>
      </c>
      <c r="AP189" s="44">
        <f>(AO189/12*5*$D189*$G189*$H189*$L189)+(AO189/12*4*$E189*$G189*$I189*$L189)+(AO189/12*3*$F189*$G189*$I189*$L189)</f>
        <v>0</v>
      </c>
      <c r="AQ189" s="44"/>
      <c r="AR189" s="44">
        <f>(AQ189/12*5*$D189*$G189*$H189*$L189)+(AQ189/12*4*$E189*$G189*$I189*$L189)+(AQ189/12*3*$F189*$G189*$I189*$L189)</f>
        <v>0</v>
      </c>
      <c r="AS189" s="44"/>
      <c r="AT189" s="44">
        <f>(AS189/12*5*$D189*$G189*$H189*$L189)+(AS189/12*4*$E189*$G189*$I189*$L189)+(AS189/12*3*$F189*$G189*$I189*$L189)</f>
        <v>0</v>
      </c>
      <c r="AU189" s="44"/>
      <c r="AV189" s="44">
        <f>(AU189/12*5*$D189*$G189*$H189*$L189)+(AU189/12*4*$E189*$G189*$I189*$L189)+(AU189/12*3*$F189*$G189*$I189*$L189)</f>
        <v>0</v>
      </c>
      <c r="AW189" s="44"/>
      <c r="AX189" s="44">
        <f>(AW189/12*5*$D189*$G189*$H189*$K189)+(AW189/12*4*$E189*$G189*$I189*$K189)+(AW189/12*3*$F189*$G189*$I189*$K189)</f>
        <v>0</v>
      </c>
      <c r="AY189" s="44"/>
      <c r="AZ189" s="44">
        <f>(AY189/12*5*$D189*$G189*$H189*$K189)+(AY189/12*4*$E189*$G189*$I189*$K189)+(AY189/12*3*$F189*$G189*$I189*$K189)</f>
        <v>0</v>
      </c>
      <c r="BA189" s="44"/>
      <c r="BB189" s="44">
        <f>(BA189/12*5*$D189*$G189*$H189*$L189)+(BA189/12*4*$E189*$G189*$I189*$L189)+(BA189/12*3*$F189*$G189*$I189*$L189)</f>
        <v>0</v>
      </c>
      <c r="BC189" s="44"/>
      <c r="BD189" s="44">
        <f>(BC189/12*5*$D189*$G189*$H189*$K189)+(BC189/12*4*$E189*$G189*$I189*$K189)+(BC189/12*3*$F189*$G189*$I189*$K189)</f>
        <v>0</v>
      </c>
      <c r="BE189" s="44"/>
      <c r="BF189" s="44">
        <f>(BE189/12*5*$D189*$G189*$H189*$K189)+(BE189/12*4*$E189*$G189*$I189*$K189)+(BE189/12*3*$F189*$G189*$I189*$K189)</f>
        <v>0</v>
      </c>
      <c r="BG189" s="44"/>
      <c r="BH189" s="44">
        <f>(BG189/12*5*$D189*$G189*$H189*$K189)+(BG189/12*4*$E189*$G189*$I189*$K189)+(BG189/12*3*$F189*$G189*$I189*$K189)</f>
        <v>0</v>
      </c>
      <c r="BI189" s="44"/>
      <c r="BJ189" s="44">
        <f>(BI189/12*5*$D189*$G189*$H189*$L189)+(BI189/12*4*$E189*$G189*$I189*$L189)+(BI189/12*3*$F189*$G189*$I189*$L189)</f>
        <v>0</v>
      </c>
      <c r="BK189" s="44">
        <v>0</v>
      </c>
      <c r="BL189" s="44">
        <f>(BK189/12*5*$D189*$G189*$H189*$K189)+(BK189/12*4*$E189*$G189*$I189*$K189)+(BK189/12*3*$F189*$G189*$I189*$K189)</f>
        <v>0</v>
      </c>
      <c r="BM189" s="44"/>
      <c r="BN189" s="44">
        <f>(BM189/12*5*$D189*$G189*$H189*$K189)+(BM189/12*4*$E189*$G189*$I189*$K189)+(BM189/12*3*$F189*$G189*$I189*$K189)</f>
        <v>0</v>
      </c>
      <c r="BO189" s="54"/>
      <c r="BP189" s="44">
        <f>(BO189/12*5*$D189*$G189*$H189*$L189)+(BO189/12*4*$E189*$G189*$I189*$L189)+(BO189/12*3*$F189*$G189*$I189*$L189)</f>
        <v>0</v>
      </c>
      <c r="BQ189" s="44"/>
      <c r="BR189" s="44">
        <f>(BQ189/12*5*$D189*$G189*$H189*$L189)+(BQ189/12*4*$E189*$G189*$I189*$L189)+(BQ189/12*3*$F189*$G189*$I189*$L189)</f>
        <v>0</v>
      </c>
      <c r="BS189" s="44"/>
      <c r="BT189" s="44">
        <f>(BS189/12*5*$D189*$G189*$H189*$K189)+(BS189/12*4*$E189*$G189*$I189*$K189)+(BS189/12*3*$F189*$G189*$I189*$K189)</f>
        <v>0</v>
      </c>
      <c r="BU189" s="44"/>
      <c r="BV189" s="44">
        <f>(BU189/12*5*$D189*$G189*$H189*$K189)+(BU189/12*4*$E189*$G189*$I189*$K189)+(BU189/12*3*$F189*$G189*$I189*$K189)</f>
        <v>0</v>
      </c>
      <c r="BW189" s="44"/>
      <c r="BX189" s="44">
        <f>(BW189/12*5*$D189*$G189*$H189*$L189)+(BW189/12*4*$E189*$G189*$I189*$L189)+(BW189/12*3*$F189*$G189*$I189*$L189)</f>
        <v>0</v>
      </c>
      <c r="BY189" s="44"/>
      <c r="BZ189" s="44">
        <f>(BY189/12*5*$D189*$G189*$H189*$L189)+(BY189/12*4*$E189*$G189*$I189*$L189)+(BY189/12*3*$F189*$G189*$I189*$L189)</f>
        <v>0</v>
      </c>
      <c r="CA189" s="44"/>
      <c r="CB189" s="44">
        <f>(CA189/12*5*$D189*$G189*$H189*$K189)+(CA189/12*4*$E189*$G189*$I189*$K189)+(CA189/12*3*$F189*$G189*$I189*$K189)</f>
        <v>0</v>
      </c>
      <c r="CC189" s="44"/>
      <c r="CD189" s="44">
        <f>(CC189/12*5*$D189*$G189*$H189*$L189)+(CC189/12*4*$E189*$G189*$I189*$L189)+(CC189/12*3*$F189*$G189*$I189*$L189)</f>
        <v>0</v>
      </c>
      <c r="CE189" s="44"/>
      <c r="CF189" s="44">
        <f>(CE189/12*5*$D189*$G189*$H189*$K189)+(CE189/12*4*$E189*$G189*$I189*$K189)+(CE189/12*3*$F189*$G189*$I189*$K189)</f>
        <v>0</v>
      </c>
      <c r="CG189" s="44"/>
      <c r="CH189" s="44">
        <f>(CG189/12*5*$D189*$G189*$H189*$K189)+(CG189/12*4*$E189*$G189*$I189*$K189)+(CG189/12*3*$F189*$G189*$I189*$K189)</f>
        <v>0</v>
      </c>
      <c r="CI189" s="44"/>
      <c r="CJ189" s="44">
        <f>(CI189/12*5*$D189*$G189*$H189*$K189)+(CI189/12*4*$E189*$G189*$I189*$K189)+(CI189/12*3*$F189*$G189*$I189*$K189)</f>
        <v>0</v>
      </c>
      <c r="CK189" s="44"/>
      <c r="CL189" s="44">
        <f>(CK189/12*5*$D189*$G189*$H189*$K189)+(CK189/12*4*$E189*$G189*$I189*$K189)+(CK189/12*3*$F189*$G189*$I189*$K189)</f>
        <v>0</v>
      </c>
      <c r="CM189" s="44"/>
      <c r="CN189" s="44">
        <f>(CM189/12*5*$D189*$G189*$H189*$L189)+(CM189/12*4*$E189*$G189*$I189*$L189)+(CM189/12*3*$F189*$G189*$I189*$L189)</f>
        <v>0</v>
      </c>
      <c r="CO189" s="44"/>
      <c r="CP189" s="44">
        <f>(CO189/12*5*$D189*$G189*$H189*$L189)+(CO189/12*4*$E189*$G189*$I189*$L189)+(CO189/12*3*$F189*$G189*$I189*$L189)</f>
        <v>0</v>
      </c>
      <c r="CQ189" s="49"/>
      <c r="CR189" s="44">
        <f>(CQ189/12*5*$D189*$G189*$H189*$K189)+(CQ189/12*4*$E189*$G189*$I189*$K189)+(CQ189/12*3*$F189*$G189*$I189*$K189)</f>
        <v>0</v>
      </c>
      <c r="CS189" s="44"/>
      <c r="CT189" s="44">
        <f>(CS189/12*5*$D189*$G189*$H189*$L189)+(CS189/12*4*$E189*$G189*$I189*$L189)+(CS189/12*3*$F189*$G189*$I189*$L189)</f>
        <v>0</v>
      </c>
      <c r="CU189" s="44"/>
      <c r="CV189" s="44">
        <f>(CU189/12*5*$D189*$G189*$H189*$L189)+(CU189/12*4*$E189*$G189*$I189*$L189)+(CU189/12*3*$F189*$G189*$I189*$L189)</f>
        <v>0</v>
      </c>
      <c r="CW189" s="44"/>
      <c r="CX189" s="44">
        <f>(CW189/12*5*$D189*$G189*$H189*$L189)+(CW189/12*4*$E189*$G189*$I189*$L189)+(CW189/12*3*$F189*$G189*$I189*$L189)</f>
        <v>0</v>
      </c>
      <c r="CY189" s="44"/>
      <c r="CZ189" s="44">
        <f>(CY189/12*5*$D189*$G189*$H189*$L189)+(CY189/12*4*$E189*$G189*$I189*$L189)+(CY189/12*3*$F189*$G189*$I189*$L189)</f>
        <v>0</v>
      </c>
      <c r="DA189" s="44"/>
      <c r="DB189" s="44">
        <f>(DA189/12*5*$D189*$G189*$H189*$L189)+(DA189/12*4*$E189*$G189*$I189*$L189)+(DA189/12*3*$F189*$G189*$I189*$L189)</f>
        <v>0</v>
      </c>
      <c r="DC189" s="44"/>
      <c r="DD189" s="44">
        <f>(DC189/12*5*$D189*$G189*$H189*$K189)+(DC189/12*4*$E189*$G189*$I189*$K189)+(DC189/12*3*$F189*$G189*$I189*$K189)</f>
        <v>0</v>
      </c>
      <c r="DE189" s="44"/>
      <c r="DF189" s="44">
        <f>(DE189/12*5*$D189*$G189*$H189*$K189)+(DE189/12*4*$E189*$G189*$I189*$K189)+(DE189/12*3*$F189*$G189*$I189*$K189)</f>
        <v>0</v>
      </c>
      <c r="DG189" s="44"/>
      <c r="DH189" s="44">
        <f>(DG189/12*5*$D189*$G189*$H189*$L189)+(DG189/12*4*$E189*$G189*$I189*$L189)+(DG189/12*3*$F189*$G189*$I189*$L189)</f>
        <v>0</v>
      </c>
      <c r="DI189" s="44"/>
      <c r="DJ189" s="44">
        <f>(DI189/12*5*$D189*$G189*$H189*$L189)+(DI189/12*4*$E189*$G189*$I189*$L189)+(DI189/12*3*$F189*$G189*$I189*$L189)</f>
        <v>0</v>
      </c>
      <c r="DK189" s="44"/>
      <c r="DL189" s="44">
        <f>(DK189/12*5*$D189*$G189*$H189*$M189)+(DK189/12*4*$E189*$G189*$I189*$M189)+(DK189/12*3*$F189*$G189*$I189*$M189)</f>
        <v>0</v>
      </c>
      <c r="DM189" s="44"/>
      <c r="DN189" s="44">
        <f>(DM189/12*5*$D189*$G189*$H189*$N189)+(DM189/12*4*$E189*$G189*$I189*$N189)+(DM189/12*3*$F189*$G189*$I189*$N189)</f>
        <v>0</v>
      </c>
      <c r="DO189" s="44"/>
      <c r="DP189" s="44">
        <f>(DO189*$D189*$G189*$H189*$L189)</f>
        <v>0</v>
      </c>
      <c r="DQ189" s="44">
        <f t="shared" si="1395"/>
        <v>22</v>
      </c>
      <c r="DR189" s="44">
        <f t="shared" si="1395"/>
        <v>14717118.12083333</v>
      </c>
    </row>
    <row r="190" spans="1:122" ht="15.75" customHeight="1" x14ac:dyDescent="0.25">
      <c r="A190" s="100">
        <v>21</v>
      </c>
      <c r="B190" s="114"/>
      <c r="C190" s="102" t="s">
        <v>321</v>
      </c>
      <c r="D190" s="109">
        <f t="shared" si="1072"/>
        <v>19063</v>
      </c>
      <c r="E190" s="110">
        <v>18530</v>
      </c>
      <c r="F190" s="110">
        <v>18715</v>
      </c>
      <c r="G190" s="115">
        <v>0.92</v>
      </c>
      <c r="H190" s="111">
        <v>1</v>
      </c>
      <c r="I190" s="112">
        <v>1</v>
      </c>
      <c r="J190" s="112"/>
      <c r="K190" s="109">
        <v>1.4</v>
      </c>
      <c r="L190" s="109">
        <v>1.68</v>
      </c>
      <c r="M190" s="109">
        <v>2.23</v>
      </c>
      <c r="N190" s="109">
        <v>2.57</v>
      </c>
      <c r="O190" s="108">
        <f t="shared" ref="O190" si="1500">SUM(O191:O198)</f>
        <v>0</v>
      </c>
      <c r="P190" s="108">
        <f t="shared" ref="P190:CA190" si="1501">SUM(P191:P198)</f>
        <v>0</v>
      </c>
      <c r="Q190" s="108">
        <f t="shared" si="1501"/>
        <v>2</v>
      </c>
      <c r="R190" s="108">
        <f t="shared" si="1501"/>
        <v>28507.598349999997</v>
      </c>
      <c r="S190" s="108">
        <f>SUM(S191:S198)</f>
        <v>6233</v>
      </c>
      <c r="T190" s="108">
        <f t="shared" ref="T190:AF190" si="1502">SUM(T191:T198)</f>
        <v>249476917.5285916</v>
      </c>
      <c r="U190" s="108">
        <f t="shared" si="1502"/>
        <v>0</v>
      </c>
      <c r="V190" s="108">
        <f t="shared" si="1502"/>
        <v>0</v>
      </c>
      <c r="W190" s="108">
        <f t="shared" si="1502"/>
        <v>0</v>
      </c>
      <c r="X190" s="108">
        <f t="shared" si="1502"/>
        <v>0</v>
      </c>
      <c r="Y190" s="108">
        <f t="shared" si="1502"/>
        <v>0</v>
      </c>
      <c r="Z190" s="108">
        <f t="shared" si="1502"/>
        <v>0</v>
      </c>
      <c r="AA190" s="108">
        <f t="shared" si="1502"/>
        <v>0</v>
      </c>
      <c r="AB190" s="108">
        <f t="shared" si="1502"/>
        <v>0</v>
      </c>
      <c r="AC190" s="108">
        <f t="shared" si="1502"/>
        <v>0</v>
      </c>
      <c r="AD190" s="108">
        <f t="shared" si="1502"/>
        <v>0</v>
      </c>
      <c r="AE190" s="108">
        <f t="shared" si="1502"/>
        <v>0</v>
      </c>
      <c r="AF190" s="108">
        <f t="shared" si="1502"/>
        <v>0</v>
      </c>
      <c r="AG190" s="108">
        <f t="shared" si="1501"/>
        <v>0</v>
      </c>
      <c r="AH190" s="108">
        <f t="shared" si="1501"/>
        <v>0</v>
      </c>
      <c r="AI190" s="108">
        <f t="shared" si="1501"/>
        <v>5</v>
      </c>
      <c r="AJ190" s="108">
        <f t="shared" si="1501"/>
        <v>60682.607125000002</v>
      </c>
      <c r="AK190" s="108">
        <f t="shared" si="1501"/>
        <v>0</v>
      </c>
      <c r="AL190" s="108">
        <f t="shared" si="1501"/>
        <v>0</v>
      </c>
      <c r="AM190" s="108">
        <f t="shared" si="1501"/>
        <v>0</v>
      </c>
      <c r="AN190" s="108">
        <f t="shared" si="1501"/>
        <v>0</v>
      </c>
      <c r="AO190" s="108">
        <f t="shared" si="1501"/>
        <v>1</v>
      </c>
      <c r="AP190" s="108">
        <f t="shared" si="1501"/>
        <v>16475.725643999998</v>
      </c>
      <c r="AQ190" s="108">
        <f t="shared" si="1501"/>
        <v>0</v>
      </c>
      <c r="AR190" s="108">
        <f t="shared" si="1501"/>
        <v>0</v>
      </c>
      <c r="AS190" s="108">
        <f t="shared" si="1501"/>
        <v>4</v>
      </c>
      <c r="AT190" s="108">
        <f t="shared" si="1501"/>
        <v>85286.109215999997</v>
      </c>
      <c r="AU190" s="108">
        <f t="shared" si="1501"/>
        <v>0</v>
      </c>
      <c r="AV190" s="108">
        <f t="shared" si="1501"/>
        <v>0</v>
      </c>
      <c r="AW190" s="108">
        <f t="shared" si="1501"/>
        <v>0</v>
      </c>
      <c r="AX190" s="108">
        <f t="shared" si="1501"/>
        <v>0</v>
      </c>
      <c r="AY190" s="108">
        <f t="shared" si="1501"/>
        <v>0</v>
      </c>
      <c r="AZ190" s="108">
        <f t="shared" si="1501"/>
        <v>0</v>
      </c>
      <c r="BA190" s="108">
        <f t="shared" si="1501"/>
        <v>0</v>
      </c>
      <c r="BB190" s="108">
        <f t="shared" si="1501"/>
        <v>0</v>
      </c>
      <c r="BC190" s="108">
        <f t="shared" si="1501"/>
        <v>0</v>
      </c>
      <c r="BD190" s="108">
        <f t="shared" si="1501"/>
        <v>0</v>
      </c>
      <c r="BE190" s="108">
        <f t="shared" si="1501"/>
        <v>0</v>
      </c>
      <c r="BF190" s="108">
        <f t="shared" si="1501"/>
        <v>0</v>
      </c>
      <c r="BG190" s="108">
        <v>0</v>
      </c>
      <c r="BH190" s="108">
        <f t="shared" ref="BH190:BI190" si="1503">SUM(BH191:BH198)</f>
        <v>0</v>
      </c>
      <c r="BI190" s="108">
        <f t="shared" si="1503"/>
        <v>0</v>
      </c>
      <c r="BJ190" s="108">
        <f t="shared" si="1501"/>
        <v>0</v>
      </c>
      <c r="BK190" s="108">
        <f t="shared" si="1501"/>
        <v>2558</v>
      </c>
      <c r="BL190" s="108">
        <f t="shared" si="1501"/>
        <v>43010825.470935002</v>
      </c>
      <c r="BM190" s="108">
        <f t="shared" si="1501"/>
        <v>0</v>
      </c>
      <c r="BN190" s="108">
        <f t="shared" si="1501"/>
        <v>0</v>
      </c>
      <c r="BO190" s="108">
        <f t="shared" si="1501"/>
        <v>1190</v>
      </c>
      <c r="BP190" s="108">
        <f t="shared" si="1501"/>
        <v>23464891.135699999</v>
      </c>
      <c r="BQ190" s="108">
        <f t="shared" si="1501"/>
        <v>4</v>
      </c>
      <c r="BR190" s="108">
        <f t="shared" si="1501"/>
        <v>72800.982239999983</v>
      </c>
      <c r="BS190" s="108">
        <f t="shared" si="1501"/>
        <v>0</v>
      </c>
      <c r="BT190" s="108">
        <f t="shared" si="1501"/>
        <v>0</v>
      </c>
      <c r="BU190" s="108">
        <f t="shared" si="1501"/>
        <v>0</v>
      </c>
      <c r="BV190" s="108">
        <f t="shared" si="1501"/>
        <v>0</v>
      </c>
      <c r="BW190" s="108">
        <f t="shared" si="1501"/>
        <v>0</v>
      </c>
      <c r="BX190" s="108">
        <f t="shared" si="1501"/>
        <v>0</v>
      </c>
      <c r="BY190" s="108">
        <f t="shared" si="1501"/>
        <v>0</v>
      </c>
      <c r="BZ190" s="108">
        <f t="shared" si="1501"/>
        <v>0</v>
      </c>
      <c r="CA190" s="108">
        <f t="shared" si="1501"/>
        <v>0</v>
      </c>
      <c r="CB190" s="108">
        <f t="shared" ref="CB190:DR190" si="1504">SUM(CB191:CB198)</f>
        <v>0</v>
      </c>
      <c r="CC190" s="108">
        <f t="shared" si="1504"/>
        <v>0</v>
      </c>
      <c r="CD190" s="108">
        <f t="shared" si="1504"/>
        <v>0</v>
      </c>
      <c r="CE190" s="108">
        <f t="shared" si="1504"/>
        <v>0</v>
      </c>
      <c r="CF190" s="108">
        <f t="shared" si="1504"/>
        <v>0</v>
      </c>
      <c r="CG190" s="108">
        <f t="shared" si="1504"/>
        <v>0</v>
      </c>
      <c r="CH190" s="108">
        <f t="shared" si="1504"/>
        <v>0</v>
      </c>
      <c r="CI190" s="108">
        <f t="shared" si="1504"/>
        <v>0</v>
      </c>
      <c r="CJ190" s="108">
        <f t="shared" si="1504"/>
        <v>0</v>
      </c>
      <c r="CK190" s="108">
        <f t="shared" si="1504"/>
        <v>1</v>
      </c>
      <c r="CL190" s="108">
        <f t="shared" si="1504"/>
        <v>17282.811699999998</v>
      </c>
      <c r="CM190" s="108">
        <f t="shared" si="1504"/>
        <v>0</v>
      </c>
      <c r="CN190" s="108">
        <f t="shared" si="1504"/>
        <v>0</v>
      </c>
      <c r="CO190" s="108">
        <f t="shared" si="1504"/>
        <v>5</v>
      </c>
      <c r="CP190" s="108">
        <f t="shared" si="1504"/>
        <v>93882.248145000005</v>
      </c>
      <c r="CQ190" s="113">
        <f t="shared" si="1504"/>
        <v>0</v>
      </c>
      <c r="CR190" s="108">
        <f t="shared" si="1504"/>
        <v>0</v>
      </c>
      <c r="CS190" s="108">
        <f t="shared" si="1504"/>
        <v>0</v>
      </c>
      <c r="CT190" s="108">
        <f t="shared" si="1504"/>
        <v>0</v>
      </c>
      <c r="CU190" s="108">
        <f t="shared" si="1504"/>
        <v>0</v>
      </c>
      <c r="CV190" s="108">
        <f t="shared" si="1504"/>
        <v>0</v>
      </c>
      <c r="CW190" s="108">
        <f t="shared" si="1504"/>
        <v>0</v>
      </c>
      <c r="CX190" s="108">
        <f t="shared" si="1504"/>
        <v>0</v>
      </c>
      <c r="CY190" s="108">
        <f t="shared" si="1504"/>
        <v>0</v>
      </c>
      <c r="CZ190" s="108">
        <f t="shared" si="1504"/>
        <v>0</v>
      </c>
      <c r="DA190" s="108">
        <f t="shared" si="1504"/>
        <v>0</v>
      </c>
      <c r="DB190" s="108">
        <f t="shared" si="1504"/>
        <v>0</v>
      </c>
      <c r="DC190" s="108">
        <f t="shared" si="1504"/>
        <v>2</v>
      </c>
      <c r="DD190" s="108">
        <f t="shared" si="1504"/>
        <v>30333.742599999994</v>
      </c>
      <c r="DE190" s="108">
        <f t="shared" si="1504"/>
        <v>0</v>
      </c>
      <c r="DF190" s="108">
        <f t="shared" si="1504"/>
        <v>0</v>
      </c>
      <c r="DG190" s="108">
        <f t="shared" si="1504"/>
        <v>1</v>
      </c>
      <c r="DH190" s="108">
        <f t="shared" si="1504"/>
        <v>20348.518049999999</v>
      </c>
      <c r="DI190" s="108">
        <f t="shared" si="1504"/>
        <v>40</v>
      </c>
      <c r="DJ190" s="108">
        <f t="shared" si="1504"/>
        <v>789440.95440000005</v>
      </c>
      <c r="DK190" s="108">
        <f t="shared" si="1504"/>
        <v>2</v>
      </c>
      <c r="DL190" s="108">
        <f t="shared" si="1504"/>
        <v>69908.844224999993</v>
      </c>
      <c r="DM190" s="108">
        <f t="shared" si="1504"/>
        <v>0</v>
      </c>
      <c r="DN190" s="108">
        <f t="shared" si="1504"/>
        <v>0</v>
      </c>
      <c r="DO190" s="108">
        <f t="shared" si="1504"/>
        <v>0</v>
      </c>
      <c r="DP190" s="108">
        <f t="shared" si="1504"/>
        <v>0</v>
      </c>
      <c r="DQ190" s="108">
        <f t="shared" si="1504"/>
        <v>10048</v>
      </c>
      <c r="DR190" s="108">
        <f t="shared" si="1504"/>
        <v>317237584.27692163</v>
      </c>
    </row>
    <row r="191" spans="1:122" ht="25.5" customHeight="1" x14ac:dyDescent="0.25">
      <c r="A191" s="51"/>
      <c r="B191" s="52">
        <v>160</v>
      </c>
      <c r="C191" s="38" t="s">
        <v>322</v>
      </c>
      <c r="D191" s="39">
        <f t="shared" si="1072"/>
        <v>19063</v>
      </c>
      <c r="E191" s="40">
        <v>18530</v>
      </c>
      <c r="F191" s="40">
        <v>18715</v>
      </c>
      <c r="G191" s="53">
        <v>0.49</v>
      </c>
      <c r="H191" s="42">
        <v>1</v>
      </c>
      <c r="I191" s="43">
        <v>1</v>
      </c>
      <c r="J191" s="43"/>
      <c r="K191" s="39">
        <v>1.4</v>
      </c>
      <c r="L191" s="39">
        <v>1.68</v>
      </c>
      <c r="M191" s="39">
        <v>2.23</v>
      </c>
      <c r="N191" s="39">
        <v>2.57</v>
      </c>
      <c r="O191" s="44">
        <v>0</v>
      </c>
      <c r="P191" s="44">
        <f t="shared" ref="P191:P192" si="1505">(O191/12*5*$D191*$G191*$H191*$K191*P$8)+(O191/12*4*$E191*$G191*$I191*$K191*P$9)+(O191/12*3*$F191*$G191*$I191*$K191*P$9)</f>
        <v>0</v>
      </c>
      <c r="Q191" s="44">
        <v>0</v>
      </c>
      <c r="R191" s="44">
        <f t="shared" ref="R191:R192" si="1506">(Q191/12*5*$D191*$G191*$H191*$K191*R$8)+(Q191/12*4*$E191*$G191*$I191*$K191*R$9)+(Q191/12*3*$F191*$G191*$I191*$K191*R$9)</f>
        <v>0</v>
      </c>
      <c r="S191" s="44"/>
      <c r="T191" s="44">
        <f t="shared" ref="T191:T192" si="1507">(S191/12*5*$D191*$G191*$H191*$K191*T$8)+(S191/12*4*$E191*$G191*$I191*$K191*T$9)+(S191/12*3*$F191*$G191*$I191*$K191*T$9)</f>
        <v>0</v>
      </c>
      <c r="U191" s="44"/>
      <c r="V191" s="44">
        <f t="shared" ref="V191:V192" si="1508">(U191/12*5*$D191*$G191*$H191*$K191*V$8)+(U191/12*4*$E191*$G191*$I191*$K191*V$9)+(U191/12*3*$F191*$G191*$I191*$K191*V$9)</f>
        <v>0</v>
      </c>
      <c r="W191" s="44">
        <v>0</v>
      </c>
      <c r="X191" s="44">
        <f t="shared" ref="X191:X192" si="1509">(W191/12*5*$D191*$G191*$H191*$K191*X$8)+(W191/12*4*$E191*$G191*$I191*$K191*X$9)+(W191/12*3*$F191*$G191*$I191*$K191*X$9)</f>
        <v>0</v>
      </c>
      <c r="Y191" s="44">
        <v>0</v>
      </c>
      <c r="Z191" s="44">
        <f t="shared" ref="Z191:Z192" si="1510">(Y191/12*5*$D191*$G191*$H191*$K191*Z$8)+(Y191/12*4*$E191*$G191*$I191*$K191*Z$9)+(Y191/12*3*$F191*$G191*$I191*$K191*Z$9)</f>
        <v>0</v>
      </c>
      <c r="AA191" s="44">
        <v>0</v>
      </c>
      <c r="AB191" s="44">
        <f t="shared" ref="AB191:AB192" si="1511">(AA191/12*5*$D191*$G191*$H191*$K191*AB$8)+(AA191/12*4*$E191*$G191*$I191*$K191*AB$9)+(AA191/12*3*$F191*$G191*$I191*$K191*AB$9)</f>
        <v>0</v>
      </c>
      <c r="AC191" s="44">
        <v>0</v>
      </c>
      <c r="AD191" s="44">
        <f t="shared" ref="AD191:AD192" si="1512">(AC191/12*5*$D191*$G191*$H191*$K191*AD$8)+(AC191/12*4*$E191*$G191*$I191*$K191*AD$9)+(AC191/12*3*$F191*$G191*$I191*$K191*AD$9)</f>
        <v>0</v>
      </c>
      <c r="AE191" s="44">
        <v>0</v>
      </c>
      <c r="AF191" s="44">
        <f t="shared" ref="AF191:AF192" si="1513">(AE191/12*5*$D191*$G191*$H191*$K191*AF$8)+(AE191/12*4*$E191*$G191*$I191*$K191*AF$9)+(AE191/12*3*$F191*$G191*$I191*$K191*AF$9)</f>
        <v>0</v>
      </c>
      <c r="AG191" s="44">
        <v>0</v>
      </c>
      <c r="AH191" s="44">
        <f t="shared" ref="AH191:AH192" si="1514">(AG191/12*5*$D191*$G191*$H191*$K191*AH$8)+(AG191/12*4*$E191*$G191*$I191*$K191*AH$9)+(AG191/12*3*$F191*$G191*$I191*$K191*AH$9)</f>
        <v>0</v>
      </c>
      <c r="AI191" s="44"/>
      <c r="AJ191" s="44">
        <f t="shared" ref="AJ191:AJ192" si="1515">(AI191/12*5*$D191*$G191*$H191*$K191*AJ$8)+(AI191/12*4*$E191*$G191*$I191*$K191*AJ$9)+(AI191/12*3*$F191*$G191*$I191*$K191*AJ$9)</f>
        <v>0</v>
      </c>
      <c r="AK191" s="44"/>
      <c r="AL191" s="44">
        <f t="shared" ref="AL191:AL192" si="1516">(AK191/12*5*$D191*$G191*$H191*$K191*AL$8)+(AK191/12*4*$E191*$G191*$I191*$K191*AL$9)+(AK191/12*3*$F191*$G191*$I191*$K191*AL$9)</f>
        <v>0</v>
      </c>
      <c r="AM191" s="62">
        <v>0</v>
      </c>
      <c r="AN191" s="44">
        <f t="shared" ref="AN191:AN192" si="1517">(AM191/12*5*$D191*$G191*$H191*$K191*AN$8)+(AM191/12*4*$E191*$G191*$I191*$K191*AN$9)+(AM191/12*3*$F191*$G191*$I191*$K191*AN$9)</f>
        <v>0</v>
      </c>
      <c r="AO191" s="48">
        <v>0</v>
      </c>
      <c r="AP191" s="44">
        <f t="shared" ref="AP191:AP192" si="1518">(AO191/12*5*$D191*$G191*$H191*$L191*AP$8)+(AO191/12*4*$E191*$G191*$I191*$L191*AP$9)+(AO191/12*3*$F191*$G191*$I191*$L191*AP$9)</f>
        <v>0</v>
      </c>
      <c r="AQ191" s="44">
        <v>0</v>
      </c>
      <c r="AR191" s="44">
        <f t="shared" ref="AR191:AR192" si="1519">(AQ191/12*5*$D191*$G191*$H191*$L191*AR$8)+(AQ191/12*4*$E191*$G191*$I191*$L191*AR$9)+(AQ191/12*3*$F191*$G191*$I191*$L191*AR$9)</f>
        <v>0</v>
      </c>
      <c r="AS191" s="44">
        <v>0</v>
      </c>
      <c r="AT191" s="44">
        <f t="shared" ref="AT191:AT192" si="1520">(AS191/12*5*$D191*$G191*$H191*$L191*AT$8)+(AS191/12*4*$E191*$G191*$I191*$L191*AT$9)+(AS191/12*3*$F191*$G191*$I191*$L191*AT$10)</f>
        <v>0</v>
      </c>
      <c r="AU191" s="44">
        <v>0</v>
      </c>
      <c r="AV191" s="44">
        <f t="shared" ref="AV191:AV192" si="1521">(AU191/12*5*$D191*$G191*$H191*$L191*AV$8)+(AU191/12*4*$E191*$G191*$I191*$L191*AV$9)+(AU191/12*3*$F191*$G191*$I191*$L191*AV$9)</f>
        <v>0</v>
      </c>
      <c r="AW191" s="44"/>
      <c r="AX191" s="44">
        <f t="shared" ref="AX191:AX192" si="1522">(AW191/12*5*$D191*$G191*$H191*$K191*AX$8)+(AW191/12*4*$E191*$G191*$I191*$K191*AX$9)+(AW191/12*3*$F191*$G191*$I191*$K191*AX$9)</f>
        <v>0</v>
      </c>
      <c r="AY191" s="44"/>
      <c r="AZ191" s="44">
        <f t="shared" ref="AZ191:AZ192" si="1523">(AY191/12*5*$D191*$G191*$H191*$K191*AZ$8)+(AY191/12*4*$E191*$G191*$I191*$K191*AZ$9)+(AY191/12*3*$F191*$G191*$I191*$K191*AZ$9)</f>
        <v>0</v>
      </c>
      <c r="BA191" s="44">
        <v>0</v>
      </c>
      <c r="BB191" s="44">
        <f t="shared" ref="BB191:BB192" si="1524">(BA191/12*5*$D191*$G191*$H191*$L191*BB$8)+(BA191/12*4*$E191*$G191*$I191*$L191*BB$9)+(BA191/12*3*$F191*$G191*$I191*$L191*BB$9)</f>
        <v>0</v>
      </c>
      <c r="BC191" s="44">
        <v>0</v>
      </c>
      <c r="BD191" s="44">
        <f t="shared" ref="BD191:BD192" si="1525">(BC191/12*5*$D191*$G191*$H191*$K191*BD$8)+(BC191/12*4*$E191*$G191*$I191*$K191*BD$9)+(BC191/12*3*$F191*$G191*$I191*$K191*BD$9)</f>
        <v>0</v>
      </c>
      <c r="BE191" s="44">
        <v>0</v>
      </c>
      <c r="BF191" s="44">
        <f t="shared" ref="BF191:BF192" si="1526">(BE191/12*5*$D191*$G191*$H191*$K191*BF$8)+(BE191/12*4*$E191*$G191*$I191*$K191*BF$9)+(BE191/12*3*$F191*$G191*$I191*$K191*BF$9)</f>
        <v>0</v>
      </c>
      <c r="BG191" s="44">
        <v>0</v>
      </c>
      <c r="BH191" s="44">
        <f t="shared" ref="BH191:BH192" si="1527">(BG191/12*5*$D191*$G191*$H191*$K191*BH$8)+(BG191/12*4*$E191*$G191*$I191*$K191*BH$9)+(BG191/12*3*$F191*$G191*$I191*$K191*BH$9)</f>
        <v>0</v>
      </c>
      <c r="BI191" s="44">
        <v>0</v>
      </c>
      <c r="BJ191" s="44">
        <f t="shared" ref="BJ191:BJ192" si="1528">(BI191/12*5*$D191*$G191*$H191*$L191*BJ$8)+(BI191/12*4*$E191*$G191*$I191*$L191*BJ$9)+(BI191/12*3*$F191*$G191*$I191*$L191*BJ$9)</f>
        <v>0</v>
      </c>
      <c r="BK191" s="44">
        <v>378</v>
      </c>
      <c r="BL191" s="44">
        <f t="shared" ref="BL191:BL192" si="1529">(BK191/12*5*$D191*$G191*$H191*$K191*BL$8)+(BK191/12*4*$E191*$G191*$I191*$K191*BL$9)+(BK191/12*3*$F191*$G191*$I191*$K191*BL$9)</f>
        <v>5211658.7280449998</v>
      </c>
      <c r="BM191" s="44">
        <v>0</v>
      </c>
      <c r="BN191" s="44">
        <f t="shared" ref="BN191:BN192" si="1530">(BM191/12*5*$D191*$G191*$H191*$K191*BN$8)+(BM191/12*4*$E191*$G191*$I191*$K191*BN$9)+(BM191/12*3*$F191*$G191*$I191*$K191*BN$9)</f>
        <v>0</v>
      </c>
      <c r="BO191" s="54">
        <v>60</v>
      </c>
      <c r="BP191" s="44">
        <f t="shared" ref="BP191:BP192" si="1531">(BO191/12*5*$D191*$G191*$H191*$L191*BP$8)+(BO191/12*4*$E191*$G191*$I191*$L191*BP$9)+(BO191/12*3*$F191*$G191*$I191*$L191*BP$9)</f>
        <v>844923.42480000004</v>
      </c>
      <c r="BQ191" s="44">
        <v>0</v>
      </c>
      <c r="BR191" s="44">
        <f t="shared" ref="BR191:BR192" si="1532">(BQ191/12*5*$D191*$G191*$H191*$L191*BR$8)+(BQ191/12*4*$E191*$G191*$I191*$L191*BR$9)+(BQ191/12*3*$F191*$G191*$I191*$L191*BR$9)</f>
        <v>0</v>
      </c>
      <c r="BS191" s="44">
        <v>0</v>
      </c>
      <c r="BT191" s="44">
        <f t="shared" ref="BT191:BT192" si="1533">(BS191/12*5*$D191*$G191*$H191*$K191*BT$8)+(BS191/12*4*$E191*$G191*$I191*$K191*BT$9)+(BS191/12*3*$F191*$G191*$I191*$K191*BT$9)</f>
        <v>0</v>
      </c>
      <c r="BU191" s="44">
        <v>0</v>
      </c>
      <c r="BV191" s="44">
        <f t="shared" ref="BV191:BV192" si="1534">(BU191/12*5*$D191*$G191*$H191*$K191*BV$8)+(BU191/12*4*$E191*$G191*$I191*$K191*BV$9)+(BU191/12*3*$F191*$G191*$I191*$K191*BV$9)</f>
        <v>0</v>
      </c>
      <c r="BW191" s="44">
        <v>0</v>
      </c>
      <c r="BX191" s="44">
        <f t="shared" ref="BX191:BX192" si="1535">(BW191/12*5*$D191*$G191*$H191*$L191*BX$8)+(BW191/12*4*$E191*$G191*$I191*$L191*BX$9)+(BW191/12*3*$F191*$G191*$I191*$L191*BX$9)</f>
        <v>0</v>
      </c>
      <c r="BY191" s="44"/>
      <c r="BZ191" s="44">
        <f t="shared" ref="BZ191:BZ192" si="1536">(BY191/12*5*$D191*$G191*$H191*$L191*BZ$8)+(BY191/12*4*$E191*$G191*$I191*$L191*BZ$9)+(BY191/12*3*$F191*$G191*$I191*$L191*BZ$9)</f>
        <v>0</v>
      </c>
      <c r="CA191" s="44">
        <v>0</v>
      </c>
      <c r="CB191" s="44">
        <f t="shared" ref="CB191:CB192" si="1537">(CA191/12*5*$D191*$G191*$H191*$K191*CB$8)+(CA191/12*4*$E191*$G191*$I191*$K191*CB$9)+(CA191/12*3*$F191*$G191*$I191*$K191*CB$9)</f>
        <v>0</v>
      </c>
      <c r="CC191" s="44">
        <v>0</v>
      </c>
      <c r="CD191" s="44">
        <f t="shared" ref="CD191:CD192" si="1538">(CC191/12*5*$D191*$G191*$H191*$L191*CD$8)+(CC191/12*4*$E191*$G191*$I191*$L191*CD$9)+(CC191/12*3*$F191*$G191*$I191*$L191*CD$9)</f>
        <v>0</v>
      </c>
      <c r="CE191" s="44">
        <v>0</v>
      </c>
      <c r="CF191" s="44">
        <f t="shared" ref="CF191:CF192" si="1539">(CE191/12*5*$D191*$G191*$H191*$K191*CF$8)+(CE191/12*4*$E191*$G191*$I191*$K191*CF$9)+(CE191/12*3*$F191*$G191*$I191*$K191*CF$9)</f>
        <v>0</v>
      </c>
      <c r="CG191" s="44"/>
      <c r="CH191" s="44">
        <f t="shared" ref="CH191:CH192" si="1540">(CG191/12*5*$D191*$G191*$H191*$K191*CH$8)+(CG191/12*4*$E191*$G191*$I191*$K191*CH$9)+(CG191/12*3*$F191*$G191*$I191*$K191*CH$9)</f>
        <v>0</v>
      </c>
      <c r="CI191" s="44"/>
      <c r="CJ191" s="44">
        <f t="shared" ref="CJ191:CJ192" si="1541">(CI191/12*5*$D191*$G191*$H191*$K191*CJ$8)+(CI191/12*4*$E191*$G191*$I191*$K191*CJ$9)+(CI191/12*3*$F191*$G191*$I191*$K191*CJ$9)</f>
        <v>0</v>
      </c>
      <c r="CK191" s="44"/>
      <c r="CL191" s="44">
        <f t="shared" ref="CL191:CL192" si="1542">(CK191/12*5*$D191*$G191*$H191*$K191*CL$8)+(CK191/12*4*$E191*$G191*$I191*$K191*CL$9)+(CK191/12*3*$F191*$G191*$I191*$K191*CL$9)</f>
        <v>0</v>
      </c>
      <c r="CM191" s="44"/>
      <c r="CN191" s="44">
        <f t="shared" ref="CN191:CN192" si="1543">(CM191/12*5*$D191*$G191*$H191*$L191*CN$8)+(CM191/12*4*$E191*$G191*$I191*$L191*CN$9)+(CM191/12*3*$F191*$G191*$I191*$L191*CN$9)</f>
        <v>0</v>
      </c>
      <c r="CO191" s="44"/>
      <c r="CP191" s="44">
        <f t="shared" ref="CP191:CP192" si="1544">(CO191/12*5*$D191*$G191*$H191*$L191*CP$8)+(CO191/12*4*$E191*$G191*$I191*$L191*CP$9)+(CO191/12*3*$F191*$G191*$I191*$L191*CP$9)</f>
        <v>0</v>
      </c>
      <c r="CQ191" s="49"/>
      <c r="CR191" s="44">
        <f t="shared" ref="CR191:CR192" si="1545">(CQ191/12*5*$D191*$G191*$H191*$K191*CR$8)+(CQ191/12*4*$E191*$G191*$I191*$K191*CR$9)+(CQ191/12*3*$F191*$G191*$I191*$K191*CR$9)</f>
        <v>0</v>
      </c>
      <c r="CS191" s="44"/>
      <c r="CT191" s="44">
        <f t="shared" ref="CT191:CT192" si="1546">(CS191/12*5*$D191*$G191*$H191*$L191*CT$8)+(CS191/12*4*$E191*$G191*$I191*$L191*CT$9)+(CS191/12*3*$F191*$G191*$I191*$L191*CT$9)</f>
        <v>0</v>
      </c>
      <c r="CU191" s="44"/>
      <c r="CV191" s="44">
        <f t="shared" ref="CV191:CV192" si="1547">(CU191/12*5*$D191*$G191*$H191*$L191*CV$8)+(CU191/12*4*$E191*$G191*$I191*$L191*CV$9)+(CU191/12*3*$F191*$G191*$I191*$L191*CV$9)</f>
        <v>0</v>
      </c>
      <c r="CW191" s="44"/>
      <c r="CX191" s="44">
        <f t="shared" ref="CX191:CX192" si="1548">(CW191/12*5*$D191*$G191*$H191*$L191*CX$8)+(CW191/12*4*$E191*$G191*$I191*$L191*CX$9)+(CW191/12*3*$F191*$G191*$I191*$L191*CX$9)</f>
        <v>0</v>
      </c>
      <c r="CY191" s="44"/>
      <c r="CZ191" s="44">
        <f t="shared" ref="CZ191:CZ192" si="1549">(CY191/12*5*$D191*$G191*$H191*$L191*CZ$8)+(CY191/12*4*$E191*$G191*$I191*$L191*CZ$9)+(CY191/12*3*$F191*$G191*$I191*$L191*CZ$9)</f>
        <v>0</v>
      </c>
      <c r="DA191" s="44"/>
      <c r="DB191" s="44">
        <f t="shared" ref="DB191:DB192" si="1550">(DA191/12*5*$D191*$G191*$H191*$L191*DB$8)+(DA191/12*4*$E191*$G191*$I191*$L191*DB$9)+(DA191/12*3*$F191*$G191*$I191*$L191*DB$9)</f>
        <v>0</v>
      </c>
      <c r="DC191" s="44"/>
      <c r="DD191" s="44">
        <f t="shared" ref="DD191:DD192" si="1551">(DC191/12*5*$D191*$G191*$H191*$K191*DD$8)+(DC191/12*4*$E191*$G191*$I191*$K191*DD$9)+(DC191/12*3*$F191*$G191*$I191*$K191*DD$9)</f>
        <v>0</v>
      </c>
      <c r="DE191" s="44"/>
      <c r="DF191" s="44">
        <f t="shared" ref="DF191:DF192" si="1552">(DE191/12*5*$D191*$G191*$H191*$K191*DF$8)+(DE191/12*4*$E191*$G191*$I191*$K191*DF$9)+(DE191/12*3*$F191*$G191*$I191*$K191*DF$9)</f>
        <v>0</v>
      </c>
      <c r="DG191" s="44"/>
      <c r="DH191" s="44">
        <f t="shared" ref="DH191:DH192" si="1553">(DG191/12*5*$D191*$G191*$H191*$L191*DH$8)+(DG191/12*4*$E191*$G191*$I191*$L191*DH$9)+(DG191/12*3*$F191*$G191*$I191*$L191*DH$9)</f>
        <v>0</v>
      </c>
      <c r="DI191" s="44"/>
      <c r="DJ191" s="44">
        <f t="shared" ref="DJ191:DJ192" si="1554">(DI191/12*5*$D191*$G191*$H191*$L191*DJ$8)+(DI191/12*4*$E191*$G191*$I191*$L191*DJ$9)+(DI191/12*3*$F191*$G191*$I191*$L191*DJ$9)</f>
        <v>0</v>
      </c>
      <c r="DK191" s="44"/>
      <c r="DL191" s="44">
        <f t="shared" ref="DL191:DL192" si="1555">(DK191/12*5*$D191*$G191*$H191*$M191*DL$8)+(DK191/12*4*$E191*$G191*$I191*$M191*DL$9)+(DK191/12*3*$F191*$G191*$I191*$M191*DL$9)</f>
        <v>0</v>
      </c>
      <c r="DM191" s="44"/>
      <c r="DN191" s="44">
        <f t="shared" ref="DN191:DN192" si="1556">(DM191/12*5*$D191*$G191*$H191*$N191*DN$8)+(DM191/12*4*$E191*$G191*$I191*$N191*DN$9)+(DM191/12*3*$F191*$G191*$I191*$N191*DN$9)</f>
        <v>0</v>
      </c>
      <c r="DO191" s="44"/>
      <c r="DP191" s="44">
        <f t="shared" si="1068"/>
        <v>0</v>
      </c>
      <c r="DQ191" s="44">
        <f t="shared" ref="DQ191:DR198" si="1557"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191)</f>
        <v>438</v>
      </c>
      <c r="DR191" s="44">
        <f t="shared" si="1557"/>
        <v>6056582.1528449999</v>
      </c>
    </row>
    <row r="192" spans="1:122" ht="30.75" customHeight="1" x14ac:dyDescent="0.25">
      <c r="A192" s="51"/>
      <c r="B192" s="52">
        <v>161</v>
      </c>
      <c r="C192" s="38" t="s">
        <v>323</v>
      </c>
      <c r="D192" s="39">
        <f t="shared" si="1072"/>
        <v>19063</v>
      </c>
      <c r="E192" s="40">
        <v>18530</v>
      </c>
      <c r="F192" s="40">
        <v>18715</v>
      </c>
      <c r="G192" s="53">
        <v>0.79</v>
      </c>
      <c r="H192" s="42">
        <v>1</v>
      </c>
      <c r="I192" s="43">
        <v>1</v>
      </c>
      <c r="J192" s="43"/>
      <c r="K192" s="39">
        <v>1.4</v>
      </c>
      <c r="L192" s="39">
        <v>1.68</v>
      </c>
      <c r="M192" s="39">
        <v>2.23</v>
      </c>
      <c r="N192" s="39">
        <v>2.57</v>
      </c>
      <c r="O192" s="44">
        <v>0</v>
      </c>
      <c r="P192" s="44">
        <f t="shared" si="1505"/>
        <v>0</v>
      </c>
      <c r="Q192" s="44">
        <v>0</v>
      </c>
      <c r="R192" s="44">
        <f t="shared" si="1506"/>
        <v>0</v>
      </c>
      <c r="S192" s="44"/>
      <c r="T192" s="44">
        <f t="shared" si="1507"/>
        <v>0</v>
      </c>
      <c r="U192" s="44"/>
      <c r="V192" s="44">
        <f t="shared" si="1508"/>
        <v>0</v>
      </c>
      <c r="W192" s="44">
        <v>0</v>
      </c>
      <c r="X192" s="44">
        <f t="shared" si="1509"/>
        <v>0</v>
      </c>
      <c r="Y192" s="44">
        <v>0</v>
      </c>
      <c r="Z192" s="44">
        <f t="shared" si="1510"/>
        <v>0</v>
      </c>
      <c r="AA192" s="44">
        <v>0</v>
      </c>
      <c r="AB192" s="44">
        <f t="shared" si="1511"/>
        <v>0</v>
      </c>
      <c r="AC192" s="44">
        <v>0</v>
      </c>
      <c r="AD192" s="44">
        <f t="shared" si="1512"/>
        <v>0</v>
      </c>
      <c r="AE192" s="44">
        <v>0</v>
      </c>
      <c r="AF192" s="44">
        <f t="shared" si="1513"/>
        <v>0</v>
      </c>
      <c r="AG192" s="44">
        <v>0</v>
      </c>
      <c r="AH192" s="44">
        <f t="shared" si="1514"/>
        <v>0</v>
      </c>
      <c r="AI192" s="44">
        <v>0</v>
      </c>
      <c r="AJ192" s="44">
        <f t="shared" si="1515"/>
        <v>0</v>
      </c>
      <c r="AK192" s="44"/>
      <c r="AL192" s="44">
        <f t="shared" si="1516"/>
        <v>0</v>
      </c>
      <c r="AM192" s="62">
        <v>0</v>
      </c>
      <c r="AN192" s="44">
        <f t="shared" si="1517"/>
        <v>0</v>
      </c>
      <c r="AO192" s="48">
        <v>0</v>
      </c>
      <c r="AP192" s="44">
        <f t="shared" si="1518"/>
        <v>0</v>
      </c>
      <c r="AQ192" s="44">
        <v>0</v>
      </c>
      <c r="AR192" s="44">
        <f t="shared" si="1519"/>
        <v>0</v>
      </c>
      <c r="AS192" s="44">
        <v>0</v>
      </c>
      <c r="AT192" s="44">
        <f t="shared" si="1520"/>
        <v>0</v>
      </c>
      <c r="AU192" s="44">
        <v>0</v>
      </c>
      <c r="AV192" s="44">
        <f t="shared" si="1521"/>
        <v>0</v>
      </c>
      <c r="AW192" s="44"/>
      <c r="AX192" s="44">
        <f t="shared" si="1522"/>
        <v>0</v>
      </c>
      <c r="AY192" s="44"/>
      <c r="AZ192" s="44">
        <f t="shared" si="1523"/>
        <v>0</v>
      </c>
      <c r="BA192" s="44">
        <v>0</v>
      </c>
      <c r="BB192" s="44">
        <f t="shared" si="1524"/>
        <v>0</v>
      </c>
      <c r="BC192" s="44">
        <v>0</v>
      </c>
      <c r="BD192" s="44">
        <f t="shared" si="1525"/>
        <v>0</v>
      </c>
      <c r="BE192" s="44">
        <v>0</v>
      </c>
      <c r="BF192" s="44">
        <f t="shared" si="1526"/>
        <v>0</v>
      </c>
      <c r="BG192" s="44">
        <v>0</v>
      </c>
      <c r="BH192" s="44">
        <f t="shared" si="1527"/>
        <v>0</v>
      </c>
      <c r="BI192" s="44">
        <v>0</v>
      </c>
      <c r="BJ192" s="44">
        <f t="shared" si="1528"/>
        <v>0</v>
      </c>
      <c r="BK192" s="44">
        <f>117+6</f>
        <v>123</v>
      </c>
      <c r="BL192" s="44">
        <f t="shared" si="1529"/>
        <v>2734137.1266825004</v>
      </c>
      <c r="BM192" s="44">
        <v>0</v>
      </c>
      <c r="BN192" s="44">
        <f t="shared" si="1530"/>
        <v>0</v>
      </c>
      <c r="BO192" s="54">
        <v>110</v>
      </c>
      <c r="BP192" s="44">
        <f t="shared" si="1531"/>
        <v>2497409.7147999997</v>
      </c>
      <c r="BQ192" s="44">
        <v>0</v>
      </c>
      <c r="BR192" s="44">
        <f t="shared" si="1532"/>
        <v>0</v>
      </c>
      <c r="BS192" s="44">
        <v>0</v>
      </c>
      <c r="BT192" s="44">
        <f t="shared" si="1533"/>
        <v>0</v>
      </c>
      <c r="BU192" s="44">
        <v>0</v>
      </c>
      <c r="BV192" s="44">
        <f t="shared" si="1534"/>
        <v>0</v>
      </c>
      <c r="BW192" s="44">
        <v>0</v>
      </c>
      <c r="BX192" s="44">
        <f t="shared" si="1535"/>
        <v>0</v>
      </c>
      <c r="BY192" s="44"/>
      <c r="BZ192" s="44">
        <f t="shared" si="1536"/>
        <v>0</v>
      </c>
      <c r="CA192" s="44">
        <v>0</v>
      </c>
      <c r="CB192" s="44">
        <f t="shared" si="1537"/>
        <v>0</v>
      </c>
      <c r="CC192" s="44">
        <v>0</v>
      </c>
      <c r="CD192" s="44">
        <f t="shared" si="1538"/>
        <v>0</v>
      </c>
      <c r="CE192" s="44">
        <v>0</v>
      </c>
      <c r="CF192" s="44">
        <f t="shared" si="1539"/>
        <v>0</v>
      </c>
      <c r="CG192" s="44"/>
      <c r="CH192" s="44">
        <f t="shared" si="1540"/>
        <v>0</v>
      </c>
      <c r="CI192" s="44"/>
      <c r="CJ192" s="44">
        <f t="shared" si="1541"/>
        <v>0</v>
      </c>
      <c r="CK192" s="44"/>
      <c r="CL192" s="44">
        <f t="shared" si="1542"/>
        <v>0</v>
      </c>
      <c r="CM192" s="44"/>
      <c r="CN192" s="44">
        <f t="shared" si="1543"/>
        <v>0</v>
      </c>
      <c r="CO192" s="44"/>
      <c r="CP192" s="44">
        <f t="shared" si="1544"/>
        <v>0</v>
      </c>
      <c r="CQ192" s="49"/>
      <c r="CR192" s="44">
        <f t="shared" si="1545"/>
        <v>0</v>
      </c>
      <c r="CS192" s="44"/>
      <c r="CT192" s="44">
        <f t="shared" si="1546"/>
        <v>0</v>
      </c>
      <c r="CU192" s="44"/>
      <c r="CV192" s="44">
        <f t="shared" si="1547"/>
        <v>0</v>
      </c>
      <c r="CW192" s="44"/>
      <c r="CX192" s="44">
        <f t="shared" si="1548"/>
        <v>0</v>
      </c>
      <c r="CY192" s="44"/>
      <c r="CZ192" s="44">
        <f t="shared" si="1549"/>
        <v>0</v>
      </c>
      <c r="DA192" s="44"/>
      <c r="DB192" s="44">
        <f t="shared" si="1550"/>
        <v>0</v>
      </c>
      <c r="DC192" s="44"/>
      <c r="DD192" s="44">
        <f t="shared" si="1551"/>
        <v>0</v>
      </c>
      <c r="DE192" s="44"/>
      <c r="DF192" s="44">
        <f t="shared" si="1552"/>
        <v>0</v>
      </c>
      <c r="DG192" s="44"/>
      <c r="DH192" s="44">
        <f t="shared" si="1553"/>
        <v>0</v>
      </c>
      <c r="DI192" s="44"/>
      <c r="DJ192" s="44">
        <f t="shared" si="1554"/>
        <v>0</v>
      </c>
      <c r="DK192" s="44"/>
      <c r="DL192" s="44">
        <f t="shared" si="1555"/>
        <v>0</v>
      </c>
      <c r="DM192" s="44"/>
      <c r="DN192" s="44">
        <f t="shared" si="1556"/>
        <v>0</v>
      </c>
      <c r="DO192" s="44"/>
      <c r="DP192" s="44">
        <f t="shared" si="1068"/>
        <v>0</v>
      </c>
      <c r="DQ192" s="44">
        <f t="shared" si="1557"/>
        <v>233</v>
      </c>
      <c r="DR192" s="44">
        <f t="shared" si="1557"/>
        <v>5231546.8414824996</v>
      </c>
    </row>
    <row r="193" spans="1:122" ht="30.75" customHeight="1" x14ac:dyDescent="0.25">
      <c r="A193" s="51"/>
      <c r="B193" s="52">
        <v>162</v>
      </c>
      <c r="C193" s="38" t="s">
        <v>324</v>
      </c>
      <c r="D193" s="39">
        <f t="shared" si="1072"/>
        <v>19063</v>
      </c>
      <c r="E193" s="40">
        <v>18530</v>
      </c>
      <c r="F193" s="40">
        <v>18715</v>
      </c>
      <c r="G193" s="53">
        <v>1.07</v>
      </c>
      <c r="H193" s="42">
        <v>1</v>
      </c>
      <c r="I193" s="42">
        <v>1</v>
      </c>
      <c r="J193" s="43"/>
      <c r="K193" s="39">
        <v>1.4</v>
      </c>
      <c r="L193" s="39">
        <v>1.68</v>
      </c>
      <c r="M193" s="39">
        <v>2.23</v>
      </c>
      <c r="N193" s="39">
        <v>2.57</v>
      </c>
      <c r="O193" s="44">
        <v>0</v>
      </c>
      <c r="P193" s="44">
        <f t="shared" ref="P193:P194" si="1558">(O193/12*5*$D193*$G193*$H193*$K193*P$8)+(O193/12*4*$E193*$G193*$I193*$K193)+(O193/12*3*$F193*$G193*$I193*$K193)</f>
        <v>0</v>
      </c>
      <c r="Q193" s="44">
        <v>0</v>
      </c>
      <c r="R193" s="44">
        <f t="shared" ref="R193:R194" si="1559">(Q193/12*5*$D193*$G193*$H193*$K193*R$8)+(Q193/12*4*$E193*$G193*$I193*$K193)+(Q193/12*3*$F193*$G193*$I193*$K193)</f>
        <v>0</v>
      </c>
      <c r="S193" s="44">
        <v>50</v>
      </c>
      <c r="T193" s="44">
        <f t="shared" ref="T193:T194" si="1560">(S193/12*5*$D193*$G193*$H193*$K193*T$8)+(S193/12*4*$E193*$G193*$I193*$K193)+(S193/12*3*$F193*$G193*$I193*$K193)</f>
        <v>1413944.4112500001</v>
      </c>
      <c r="U193" s="44"/>
      <c r="V193" s="44">
        <f t="shared" ref="V193:V194" si="1561">(U193/12*5*$D193*$G193*$H193*$K193*V$8)+(U193/12*4*$E193*$G193*$I193*$K193)+(U193/12*3*$F193*$G193*$I193*$K193)</f>
        <v>0</v>
      </c>
      <c r="W193" s="44">
        <v>0</v>
      </c>
      <c r="X193" s="44">
        <f t="shared" ref="X193:X194" si="1562">(W193/12*5*$D193*$G193*$H193*$K193*X$8)+(W193/12*4*$E193*$G193*$I193*$K193)+(W193/12*3*$F193*$G193*$I193*$K193)</f>
        <v>0</v>
      </c>
      <c r="Y193" s="44">
        <v>0</v>
      </c>
      <c r="Z193" s="44">
        <f t="shared" ref="Z193:Z194" si="1563">(Y193/12*5*$D193*$G193*$H193*$K193*Z$8)+(Y193/12*4*$E193*$G193*$I193*$K193)+(Y193/12*3*$F193*$G193*$I193*$K193)</f>
        <v>0</v>
      </c>
      <c r="AA193" s="44">
        <v>0</v>
      </c>
      <c r="AB193" s="44">
        <f t="shared" ref="AB193:AB194" si="1564">(AA193/12*5*$D193*$G193*$H193*$K193*AB$8)+(AA193/12*4*$E193*$G193*$I193*$K193)+(AA193/12*3*$F193*$G193*$I193*$K193)</f>
        <v>0</v>
      </c>
      <c r="AC193" s="44">
        <v>0</v>
      </c>
      <c r="AD193" s="44">
        <f t="shared" ref="AD193:AD194" si="1565">(AC193/12*5*$D193*$G193*$H193*$K193*AD$8)+(AC193/12*4*$E193*$G193*$I193*$K193)+(AC193/12*3*$F193*$G193*$I193*$K193)</f>
        <v>0</v>
      </c>
      <c r="AE193" s="44">
        <v>0</v>
      </c>
      <c r="AF193" s="44">
        <f t="shared" ref="AF193:AF194" si="1566">(AE193/12*5*$D193*$G193*$H193*$K193*AF$8)+(AE193/12*4*$E193*$G193*$I193*$K193)+(AE193/12*3*$F193*$G193*$I193*$K193)</f>
        <v>0</v>
      </c>
      <c r="AG193" s="44">
        <v>0</v>
      </c>
      <c r="AH193" s="44">
        <f t="shared" ref="AH193:AH194" si="1567">(AG193/12*5*$D193*$G193*$H193*$K193*AH$8)+(AG193/12*4*$E193*$G193*$I193*$K193)+(AG193/12*3*$F193*$G193*$I193*$K193)</f>
        <v>0</v>
      </c>
      <c r="AI193" s="44">
        <v>0</v>
      </c>
      <c r="AJ193" s="44">
        <f t="shared" ref="AJ193:AJ194" si="1568">(AI193/12*5*$D193*$G193*$H193*$K193*AJ$8)+(AI193/12*4*$E193*$G193*$I193*$K193)+(AI193/12*3*$F193*$G193*$I193*$K193)</f>
        <v>0</v>
      </c>
      <c r="AK193" s="44"/>
      <c r="AL193" s="44">
        <f t="shared" ref="AL193:AL194" si="1569">(AK193/12*5*$D193*$G193*$H193*$K193*AL$8)+(AK193/12*4*$E193*$G193*$I193*$K193)+(AK193/12*3*$F193*$G193*$I193*$K193)</f>
        <v>0</v>
      </c>
      <c r="AM193" s="47">
        <v>0</v>
      </c>
      <c r="AN193" s="44">
        <f t="shared" ref="AN193:AN194" si="1570">(AM193/12*5*$D193*$G193*$H193*$K193*AN$8)+(AM193/12*4*$E193*$G193*$I193*$K193)+(AM193/12*3*$F193*$G193*$I193*$K193)</f>
        <v>0</v>
      </c>
      <c r="AO193" s="48">
        <v>0</v>
      </c>
      <c r="AP193" s="44">
        <f t="shared" ref="AP193:AP194" si="1571">(AO193/12*5*$D193*$G193*$H193*$L193*AP$8)+(AO193/12*4*$E193*$G193*$I193*$L193)+(AO193/12*3*$F193*$G193*$I193*$L193)</f>
        <v>0</v>
      </c>
      <c r="AQ193" s="44">
        <v>0</v>
      </c>
      <c r="AR193" s="44">
        <f t="shared" ref="AR193:AR194" si="1572">(AQ193/12*5*$D193*$G193*$H193*$L193*AR$8)+(AQ193/12*4*$E193*$G193*$I193*$L193)+(AQ193/12*3*$F193*$G193*$I193*$L193)</f>
        <v>0</v>
      </c>
      <c r="AS193" s="44">
        <v>0</v>
      </c>
      <c r="AT193" s="44">
        <f t="shared" ref="AT193:AT194" si="1573">(AS193/12*5*$D193*$G193*$H193*$L193*AT$8)+(AS193/12*4*$E193*$G193*$I193*$L193)+(AS193/12*3*$F193*$G193*$I193*$L193)</f>
        <v>0</v>
      </c>
      <c r="AU193" s="44">
        <v>0</v>
      </c>
      <c r="AV193" s="44">
        <f t="shared" ref="AV193:AV194" si="1574">(AU193/12*5*$D193*$G193*$H193*$L193*AV$8)+(AU193/12*4*$E193*$G193*$I193*$L193)+(AU193/12*3*$F193*$G193*$I193*$L193)</f>
        <v>0</v>
      </c>
      <c r="AW193" s="44"/>
      <c r="AX193" s="44">
        <f t="shared" ref="AX193:AX194" si="1575">(AW193/12*5*$D193*$G193*$H193*$K193*AX$8)+(AW193/12*4*$E193*$G193*$I193*$K193)+(AW193/12*3*$F193*$G193*$I193*$K193)</f>
        <v>0</v>
      </c>
      <c r="AY193" s="44"/>
      <c r="AZ193" s="44">
        <f t="shared" ref="AZ193:AZ194" si="1576">(AY193/12*5*$D193*$G193*$H193*$K193*AZ$8)+(AY193/12*4*$E193*$G193*$I193*$K193)+(AY193/12*3*$F193*$G193*$I193*$K193)</f>
        <v>0</v>
      </c>
      <c r="BA193" s="44">
        <v>0</v>
      </c>
      <c r="BB193" s="44">
        <f t="shared" ref="BB193:BB194" si="1577">(BA193/12*5*$D193*$G193*$H193*$L193*BB$8)+(BA193/12*4*$E193*$G193*$I193*$L193)+(BA193/12*3*$F193*$G193*$I193*$L193)</f>
        <v>0</v>
      </c>
      <c r="BC193" s="44">
        <v>0</v>
      </c>
      <c r="BD193" s="44">
        <f t="shared" ref="BD193:BD194" si="1578">(BC193/12*5*$D193*$G193*$H193*$K193*BD$8)+(BC193/12*4*$E193*$G193*$I193*$K193)+(BC193/12*3*$F193*$G193*$I193*$K193)</f>
        <v>0</v>
      </c>
      <c r="BE193" s="44">
        <v>0</v>
      </c>
      <c r="BF193" s="44">
        <f t="shared" ref="BF193:BF194" si="1579">(BE193/12*5*$D193*$G193*$H193*$K193*BF$8)+(BE193/12*4*$E193*$G193*$I193*$K193)+(BE193/12*3*$F193*$G193*$I193*$K193)</f>
        <v>0</v>
      </c>
      <c r="BG193" s="44">
        <v>0</v>
      </c>
      <c r="BH193" s="44">
        <f t="shared" ref="BH193:BH194" si="1580">(BG193/12*5*$D193*$G193*$H193*$K193*BH$8)+(BG193/12*4*$E193*$G193*$I193*$K193)+(BG193/12*3*$F193*$G193*$I193*$K193)</f>
        <v>0</v>
      </c>
      <c r="BI193" s="44">
        <v>0</v>
      </c>
      <c r="BJ193" s="44">
        <f t="shared" ref="BJ193:BJ194" si="1581">(BI193/12*5*$D193*$G193*$H193*$L193*BJ$8)+(BI193/12*4*$E193*$G193*$I193*$L193)+(BI193/12*3*$F193*$G193*$I193*$L193)</f>
        <v>0</v>
      </c>
      <c r="BK193" s="44">
        <v>31</v>
      </c>
      <c r="BL193" s="44">
        <f t="shared" ref="BL193:BL194" si="1582">(BK193/12*5*$D193*$G193*$H193*$K193*BL$8)+(BK193/12*4*$E193*$G193*$I193*$K193)+(BK193/12*3*$F193*$G193*$I193*$K193)</f>
        <v>882916.03876583336</v>
      </c>
      <c r="BM193" s="44">
        <v>0</v>
      </c>
      <c r="BN193" s="44">
        <f t="shared" ref="BN193:BN194" si="1583">(BM193/12*5*$D193*$G193*$H193*$K193*BN$8)+(BM193/12*4*$E193*$G193*$I193*$K193)+(BM193/12*3*$F193*$G193*$I193*$K193)</f>
        <v>0</v>
      </c>
      <c r="BO193" s="54">
        <v>20</v>
      </c>
      <c r="BP193" s="44">
        <f t="shared" ref="BP193:BP194" si="1584">(BO193/12*5*$D193*$G193*$H193*$L193*BP$8)+(BO193/12*4*$E193*$G193*$I193*$L193)+(BO193/12*3*$F193*$G193*$I193*$L193)</f>
        <v>650136.94339999999</v>
      </c>
      <c r="BQ193" s="44">
        <v>0</v>
      </c>
      <c r="BR193" s="44">
        <f t="shared" ref="BR193:BR194" si="1585">(BQ193/12*5*$D193*$G193*$H193*$L193*BR$8)+(BQ193/12*4*$E193*$G193*$I193*$L193)+(BQ193/12*3*$F193*$G193*$I193*$L193)</f>
        <v>0</v>
      </c>
      <c r="BS193" s="44">
        <v>0</v>
      </c>
      <c r="BT193" s="44">
        <f t="shared" ref="BT193:BT194" si="1586">(BS193/12*5*$D193*$G193*$H193*$K193*BT$8)+(BS193/12*4*$E193*$G193*$I193*$K193)+(BS193/12*3*$F193*$G193*$I193*$K193)</f>
        <v>0</v>
      </c>
      <c r="BU193" s="44">
        <v>0</v>
      </c>
      <c r="BV193" s="44">
        <f t="shared" ref="BV193:BV194" si="1587">(BU193/12*5*$D193*$G193*$H193*$K193*BV$8)+(BU193/12*4*$E193*$G193*$I193*$K193)+(BU193/12*3*$F193*$G193*$I193*$K193)</f>
        <v>0</v>
      </c>
      <c r="BW193" s="44">
        <v>0</v>
      </c>
      <c r="BX193" s="44">
        <f t="shared" ref="BX193:BX194" si="1588">(BW193/12*5*$D193*$G193*$H193*$L193*BX$8)+(BW193/12*4*$E193*$G193*$I193*$L193)+(BW193/12*3*$F193*$G193*$I193*$L193)</f>
        <v>0</v>
      </c>
      <c r="BY193" s="44"/>
      <c r="BZ193" s="44">
        <f t="shared" ref="BZ193:BZ194" si="1589">(BY193/12*5*$D193*$G193*$H193*$L193*BZ$8)+(BY193/12*4*$E193*$G193*$I193*$L193)+(BY193/12*3*$F193*$G193*$I193*$L193)</f>
        <v>0</v>
      </c>
      <c r="CA193" s="44">
        <v>0</v>
      </c>
      <c r="CB193" s="44">
        <f t="shared" ref="CB193:CB194" si="1590">(CA193/12*5*$D193*$G193*$H193*$K193*CB$8)+(CA193/12*4*$E193*$G193*$I193*$K193)+(CA193/12*3*$F193*$G193*$I193*$K193)</f>
        <v>0</v>
      </c>
      <c r="CC193" s="44">
        <v>0</v>
      </c>
      <c r="CD193" s="44">
        <f t="shared" ref="CD193:CD194" si="1591">(CC193/12*5*$D193*$G193*$H193*$L193*CD$8)+(CC193/12*4*$E193*$G193*$I193*$L193)+(CC193/12*3*$F193*$G193*$I193*$L193)</f>
        <v>0</v>
      </c>
      <c r="CE193" s="44">
        <v>0</v>
      </c>
      <c r="CF193" s="44">
        <f t="shared" ref="CF193:CF194" si="1592">(CE193/12*5*$D193*$G193*$H193*$K193*CF$8)+(CE193/12*4*$E193*$G193*$I193*$K193)+(CE193/12*3*$F193*$G193*$I193*$K193)</f>
        <v>0</v>
      </c>
      <c r="CG193" s="44"/>
      <c r="CH193" s="44">
        <f t="shared" ref="CH193:CH194" si="1593">(CG193/12*5*$D193*$G193*$H193*$K193*CH$8)+(CG193/12*4*$E193*$G193*$I193*$K193)+(CG193/12*3*$F193*$G193*$I193*$K193)</f>
        <v>0</v>
      </c>
      <c r="CI193" s="44"/>
      <c r="CJ193" s="44">
        <f t="shared" ref="CJ193:CJ194" si="1594">(CI193/12*5*$D193*$G193*$H193*$K193*CJ$8)+(CI193/12*4*$E193*$G193*$I193*$K193)+(CI193/12*3*$F193*$G193*$I193*$K193)</f>
        <v>0</v>
      </c>
      <c r="CK193" s="44"/>
      <c r="CL193" s="44">
        <f t="shared" ref="CL193:CL194" si="1595">(CK193/12*5*$D193*$G193*$H193*$K193*CL$8)+(CK193/12*4*$E193*$G193*$I193*$K193)+(CK193/12*3*$F193*$G193*$I193*$K193)</f>
        <v>0</v>
      </c>
      <c r="CM193" s="44"/>
      <c r="CN193" s="44">
        <f t="shared" ref="CN193:CN194" si="1596">(CM193/12*5*$D193*$G193*$H193*$L193*CN$8)+(CM193/12*4*$E193*$G193*$I193*$L193)+(CM193/12*3*$F193*$G193*$I193*$L193)</f>
        <v>0</v>
      </c>
      <c r="CO193" s="44"/>
      <c r="CP193" s="44">
        <f t="shared" ref="CP193:CP194" si="1597">(CO193/12*5*$D193*$G193*$H193*$L193*CP$8)+(CO193/12*4*$E193*$G193*$I193*$L193)+(CO193/12*3*$F193*$G193*$I193*$L193)</f>
        <v>0</v>
      </c>
      <c r="CQ193" s="49"/>
      <c r="CR193" s="44">
        <f t="shared" ref="CR193:CR194" si="1598">(CQ193/12*5*$D193*$G193*$H193*$K193*CR$8)+(CQ193/12*4*$E193*$G193*$I193*$K193)+(CQ193/12*3*$F193*$G193*$I193*$K193)</f>
        <v>0</v>
      </c>
      <c r="CS193" s="44"/>
      <c r="CT193" s="44">
        <f t="shared" ref="CT193:CT194" si="1599">(CS193/12*5*$D193*$G193*$H193*$L193*CT$8)+(CS193/12*4*$E193*$G193*$I193*$L193)+(CS193/12*3*$F193*$G193*$I193*$L193)</f>
        <v>0</v>
      </c>
      <c r="CU193" s="44"/>
      <c r="CV193" s="44">
        <f t="shared" ref="CV193:CV194" si="1600">(CU193/12*5*$D193*$G193*$H193*$L193*CV$8)+(CU193/12*4*$E193*$G193*$I193*$L193)+(CU193/12*3*$F193*$G193*$I193*$L193)</f>
        <v>0</v>
      </c>
      <c r="CW193" s="44"/>
      <c r="CX193" s="44">
        <f t="shared" ref="CX193:CX194" si="1601">(CW193/12*5*$D193*$G193*$H193*$L193*CX$8)+(CW193/12*4*$E193*$G193*$I193*$L193)+(CW193/12*3*$F193*$G193*$I193*$L193)</f>
        <v>0</v>
      </c>
      <c r="CY193" s="44"/>
      <c r="CZ193" s="44">
        <f t="shared" ref="CZ193:CZ194" si="1602">(CY193/12*5*$D193*$G193*$H193*$L193*CZ$8)+(CY193/12*4*$E193*$G193*$I193*$L193)+(CY193/12*3*$F193*$G193*$I193*$L193)</f>
        <v>0</v>
      </c>
      <c r="DA193" s="44"/>
      <c r="DB193" s="44">
        <f t="shared" ref="DB193:DB194" si="1603">(DA193/12*5*$D193*$G193*$H193*$L193*DB$8)+(DA193/12*4*$E193*$G193*$I193*$L193)+(DA193/12*3*$F193*$G193*$I193*$L193)</f>
        <v>0</v>
      </c>
      <c r="DC193" s="44"/>
      <c r="DD193" s="44">
        <f t="shared" ref="DD193:DD194" si="1604">(DC193/12*5*$D193*$G193*$H193*$K193*DD$8)+(DC193/12*4*$E193*$G193*$I193*$K193)+(DC193/12*3*$F193*$G193*$I193*$K193)</f>
        <v>0</v>
      </c>
      <c r="DE193" s="44"/>
      <c r="DF193" s="44">
        <f t="shared" ref="DF193:DF194" si="1605">(DE193/12*5*$D193*$G193*$H193*$K193*DF$8)+(DE193/12*4*$E193*$G193*$I193*$K193)+(DE193/12*3*$F193*$G193*$I193*$K193)</f>
        <v>0</v>
      </c>
      <c r="DG193" s="44"/>
      <c r="DH193" s="44">
        <f t="shared" ref="DH193:DH194" si="1606">(DG193/12*5*$D193*$G193*$H193*$L193*DH$8)+(DG193/12*4*$E193*$G193*$I193*$L193)+(DG193/12*3*$F193*$G193*$I193*$L193)</f>
        <v>0</v>
      </c>
      <c r="DI193" s="44"/>
      <c r="DJ193" s="44">
        <f t="shared" ref="DJ193:DJ194" si="1607">(DI193/12*5*$D193*$G193*$H193*$L193*DJ$8)+(DI193/12*4*$E193*$G193*$I193*$L193)+(DI193/12*3*$F193*$G193*$I193*$L193)</f>
        <v>0</v>
      </c>
      <c r="DK193" s="44"/>
      <c r="DL193" s="44">
        <f t="shared" ref="DL193:DL194" si="1608">(DK193/12*5*$D193*$G193*$H193*$M193*DL$8)+(DK193/12*4*$E193*$G193*$I193*$M193)+(DK193/12*3*$F193*$G193*$I193*$M193)</f>
        <v>0</v>
      </c>
      <c r="DM193" s="44"/>
      <c r="DN193" s="44">
        <f t="shared" ref="DN193:DN194" si="1609">(DM193/12*5*$D193*$G193*$H193*$N193*DN$8)+(DM193/12*4*$E193*$G193*$I193*$N193)+(DM193/12*3*$F193*$G193*$I193*$N193)</f>
        <v>0</v>
      </c>
      <c r="DO193" s="44"/>
      <c r="DP193" s="44">
        <f t="shared" si="1068"/>
        <v>0</v>
      </c>
      <c r="DQ193" s="44">
        <f t="shared" si="1557"/>
        <v>101</v>
      </c>
      <c r="DR193" s="44">
        <f t="shared" si="1557"/>
        <v>2946997.3934158338</v>
      </c>
    </row>
    <row r="194" spans="1:122" ht="27" customHeight="1" x14ac:dyDescent="0.25">
      <c r="A194" s="51"/>
      <c r="B194" s="52">
        <v>163</v>
      </c>
      <c r="C194" s="38" t="s">
        <v>325</v>
      </c>
      <c r="D194" s="39">
        <f t="shared" si="1072"/>
        <v>19063</v>
      </c>
      <c r="E194" s="40">
        <v>18530</v>
      </c>
      <c r="F194" s="40">
        <v>18715</v>
      </c>
      <c r="G194" s="53">
        <v>1.19</v>
      </c>
      <c r="H194" s="42">
        <v>1</v>
      </c>
      <c r="I194" s="42">
        <v>1</v>
      </c>
      <c r="J194" s="43"/>
      <c r="K194" s="39">
        <v>1.4</v>
      </c>
      <c r="L194" s="39">
        <v>1.68</v>
      </c>
      <c r="M194" s="39">
        <v>2.23</v>
      </c>
      <c r="N194" s="39">
        <v>2.57</v>
      </c>
      <c r="O194" s="44">
        <v>0</v>
      </c>
      <c r="P194" s="44">
        <f t="shared" si="1558"/>
        <v>0</v>
      </c>
      <c r="Q194" s="44">
        <v>0</v>
      </c>
      <c r="R194" s="44">
        <f t="shared" si="1559"/>
        <v>0</v>
      </c>
      <c r="S194" s="44">
        <v>239</v>
      </c>
      <c r="T194" s="44">
        <f t="shared" si="1560"/>
        <v>7516634.2056749985</v>
      </c>
      <c r="U194" s="44"/>
      <c r="V194" s="44">
        <f t="shared" si="1561"/>
        <v>0</v>
      </c>
      <c r="W194" s="44">
        <v>0</v>
      </c>
      <c r="X194" s="44">
        <f t="shared" si="1562"/>
        <v>0</v>
      </c>
      <c r="Y194" s="44">
        <v>0</v>
      </c>
      <c r="Z194" s="44">
        <f t="shared" si="1563"/>
        <v>0</v>
      </c>
      <c r="AA194" s="44">
        <v>0</v>
      </c>
      <c r="AB194" s="44">
        <f t="shared" si="1564"/>
        <v>0</v>
      </c>
      <c r="AC194" s="44">
        <v>0</v>
      </c>
      <c r="AD194" s="44">
        <f t="shared" si="1565"/>
        <v>0</v>
      </c>
      <c r="AE194" s="44">
        <v>0</v>
      </c>
      <c r="AF194" s="44">
        <f t="shared" si="1566"/>
        <v>0</v>
      </c>
      <c r="AG194" s="44">
        <v>0</v>
      </c>
      <c r="AH194" s="44">
        <f t="shared" si="1567"/>
        <v>0</v>
      </c>
      <c r="AI194" s="44"/>
      <c r="AJ194" s="44">
        <f t="shared" si="1568"/>
        <v>0</v>
      </c>
      <c r="AK194" s="44"/>
      <c r="AL194" s="44">
        <f t="shared" si="1569"/>
        <v>0</v>
      </c>
      <c r="AM194" s="47">
        <v>0</v>
      </c>
      <c r="AN194" s="44">
        <f t="shared" si="1570"/>
        <v>0</v>
      </c>
      <c r="AO194" s="48">
        <v>0</v>
      </c>
      <c r="AP194" s="44">
        <f t="shared" si="1571"/>
        <v>0</v>
      </c>
      <c r="AQ194" s="44">
        <v>0</v>
      </c>
      <c r="AR194" s="44">
        <f t="shared" si="1572"/>
        <v>0</v>
      </c>
      <c r="AS194" s="44">
        <v>0</v>
      </c>
      <c r="AT194" s="44">
        <f t="shared" si="1573"/>
        <v>0</v>
      </c>
      <c r="AU194" s="44">
        <v>0</v>
      </c>
      <c r="AV194" s="44">
        <f t="shared" si="1574"/>
        <v>0</v>
      </c>
      <c r="AW194" s="44"/>
      <c r="AX194" s="44">
        <f t="shared" si="1575"/>
        <v>0</v>
      </c>
      <c r="AY194" s="44"/>
      <c r="AZ194" s="44">
        <f t="shared" si="1576"/>
        <v>0</v>
      </c>
      <c r="BA194" s="44">
        <v>0</v>
      </c>
      <c r="BB194" s="44">
        <f t="shared" si="1577"/>
        <v>0</v>
      </c>
      <c r="BC194" s="44">
        <v>0</v>
      </c>
      <c r="BD194" s="44">
        <f t="shared" si="1578"/>
        <v>0</v>
      </c>
      <c r="BE194" s="44">
        <v>0</v>
      </c>
      <c r="BF194" s="44">
        <f t="shared" si="1579"/>
        <v>0</v>
      </c>
      <c r="BG194" s="44">
        <v>0</v>
      </c>
      <c r="BH194" s="44">
        <f t="shared" si="1580"/>
        <v>0</v>
      </c>
      <c r="BI194" s="44">
        <v>0</v>
      </c>
      <c r="BJ194" s="44">
        <f t="shared" si="1581"/>
        <v>0</v>
      </c>
      <c r="BK194" s="44">
        <f>135+14</f>
        <v>149</v>
      </c>
      <c r="BL194" s="44">
        <f t="shared" si="1582"/>
        <v>4719621.4300141651</v>
      </c>
      <c r="BM194" s="44">
        <v>0</v>
      </c>
      <c r="BN194" s="44">
        <f t="shared" si="1583"/>
        <v>0</v>
      </c>
      <c r="BO194" s="54">
        <v>150</v>
      </c>
      <c r="BP194" s="44">
        <f t="shared" si="1584"/>
        <v>5422871.2335000001</v>
      </c>
      <c r="BQ194" s="44">
        <v>0</v>
      </c>
      <c r="BR194" s="44">
        <f t="shared" si="1585"/>
        <v>0</v>
      </c>
      <c r="BS194" s="44">
        <v>0</v>
      </c>
      <c r="BT194" s="44">
        <f t="shared" si="1586"/>
        <v>0</v>
      </c>
      <c r="BU194" s="44">
        <v>0</v>
      </c>
      <c r="BV194" s="44">
        <f t="shared" si="1587"/>
        <v>0</v>
      </c>
      <c r="BW194" s="44">
        <v>0</v>
      </c>
      <c r="BX194" s="44">
        <f t="shared" si="1588"/>
        <v>0</v>
      </c>
      <c r="BY194" s="44"/>
      <c r="BZ194" s="44">
        <f t="shared" si="1589"/>
        <v>0</v>
      </c>
      <c r="CA194" s="44">
        <v>0</v>
      </c>
      <c r="CB194" s="44">
        <f t="shared" si="1590"/>
        <v>0</v>
      </c>
      <c r="CC194" s="44">
        <v>0</v>
      </c>
      <c r="CD194" s="44">
        <f t="shared" si="1591"/>
        <v>0</v>
      </c>
      <c r="CE194" s="44">
        <v>0</v>
      </c>
      <c r="CF194" s="44">
        <f t="shared" si="1592"/>
        <v>0</v>
      </c>
      <c r="CG194" s="44"/>
      <c r="CH194" s="44">
        <f t="shared" si="1593"/>
        <v>0</v>
      </c>
      <c r="CI194" s="44"/>
      <c r="CJ194" s="44">
        <f t="shared" si="1594"/>
        <v>0</v>
      </c>
      <c r="CK194" s="44"/>
      <c r="CL194" s="44">
        <f t="shared" si="1595"/>
        <v>0</v>
      </c>
      <c r="CM194" s="44"/>
      <c r="CN194" s="44">
        <f t="shared" si="1596"/>
        <v>0</v>
      </c>
      <c r="CO194" s="44"/>
      <c r="CP194" s="44">
        <f t="shared" si="1597"/>
        <v>0</v>
      </c>
      <c r="CQ194" s="49"/>
      <c r="CR194" s="44">
        <f t="shared" si="1598"/>
        <v>0</v>
      </c>
      <c r="CS194" s="44"/>
      <c r="CT194" s="44">
        <f t="shared" si="1599"/>
        <v>0</v>
      </c>
      <c r="CU194" s="44"/>
      <c r="CV194" s="44">
        <f t="shared" si="1600"/>
        <v>0</v>
      </c>
      <c r="CW194" s="44"/>
      <c r="CX194" s="44">
        <f t="shared" si="1601"/>
        <v>0</v>
      </c>
      <c r="CY194" s="44"/>
      <c r="CZ194" s="44">
        <f t="shared" si="1602"/>
        <v>0</v>
      </c>
      <c r="DA194" s="44"/>
      <c r="DB194" s="44">
        <f t="shared" si="1603"/>
        <v>0</v>
      </c>
      <c r="DC194" s="44"/>
      <c r="DD194" s="44">
        <f t="shared" si="1604"/>
        <v>0</v>
      </c>
      <c r="DE194" s="44"/>
      <c r="DF194" s="44">
        <f t="shared" si="1605"/>
        <v>0</v>
      </c>
      <c r="DG194" s="44"/>
      <c r="DH194" s="44">
        <f t="shared" si="1606"/>
        <v>0</v>
      </c>
      <c r="DI194" s="44"/>
      <c r="DJ194" s="44">
        <f t="shared" si="1607"/>
        <v>0</v>
      </c>
      <c r="DK194" s="44"/>
      <c r="DL194" s="44">
        <f t="shared" si="1608"/>
        <v>0</v>
      </c>
      <c r="DM194" s="44"/>
      <c r="DN194" s="44">
        <f t="shared" si="1609"/>
        <v>0</v>
      </c>
      <c r="DO194" s="44"/>
      <c r="DP194" s="44">
        <f t="shared" si="1068"/>
        <v>0</v>
      </c>
      <c r="DQ194" s="44">
        <f t="shared" si="1557"/>
        <v>538</v>
      </c>
      <c r="DR194" s="44">
        <f t="shared" si="1557"/>
        <v>17659126.869189166</v>
      </c>
    </row>
    <row r="195" spans="1:122" ht="27" customHeight="1" x14ac:dyDescent="0.25">
      <c r="A195" s="51"/>
      <c r="B195" s="52">
        <v>164</v>
      </c>
      <c r="C195" s="38" t="s">
        <v>326</v>
      </c>
      <c r="D195" s="39">
        <f t="shared" si="1072"/>
        <v>19063</v>
      </c>
      <c r="E195" s="40">
        <v>18530</v>
      </c>
      <c r="F195" s="40">
        <v>18715</v>
      </c>
      <c r="G195" s="53">
        <v>2.11</v>
      </c>
      <c r="H195" s="42">
        <v>0.7</v>
      </c>
      <c r="I195" s="90">
        <v>0.7</v>
      </c>
      <c r="J195" s="90">
        <v>0.65</v>
      </c>
      <c r="K195" s="39">
        <v>1.4</v>
      </c>
      <c r="L195" s="39">
        <v>1.68</v>
      </c>
      <c r="M195" s="39">
        <v>2.23</v>
      </c>
      <c r="N195" s="39">
        <v>2.57</v>
      </c>
      <c r="O195" s="44">
        <v>0</v>
      </c>
      <c r="P195" s="44">
        <f t="shared" ref="P195:P196" si="1610">(O195/12*5*$D195*$G195*$H195*$K195)+(O195/12*4*$E195*$G195*$I195*$K195)+(O195/12*3*$F195*$G195*$I195*$K195)</f>
        <v>0</v>
      </c>
      <c r="Q195" s="44">
        <v>0</v>
      </c>
      <c r="R195" s="44">
        <f t="shared" ref="R195:R196" si="1611">(Q195/12*5*$D195*$G195*$H195*$K195)+(Q195/12*4*$E195*$G195*$I195*$K195)+(Q195/12*3*$F195*$G195*$I195*$K195)</f>
        <v>0</v>
      </c>
      <c r="S195" s="44">
        <v>4744</v>
      </c>
      <c r="T195" s="44">
        <f>(S195/12*5*$D195*$G195*$H195*$K195)+(S195/12*4*$E195*$G195*$I195*$K195)+(S195/12*3*$F195*$G195*$J195*$K195)</f>
        <v>181126595.03166661</v>
      </c>
      <c r="U195" s="44"/>
      <c r="V195" s="44">
        <f t="shared" ref="V195:V196" si="1612">(U195/12*5*$D195*$G195*$H195*$K195)+(U195/12*4*$E195*$G195*$I195*$K195)+(U195/12*3*$F195*$G195*$I195*$K195)</f>
        <v>0</v>
      </c>
      <c r="W195" s="44">
        <v>0</v>
      </c>
      <c r="X195" s="44">
        <f t="shared" ref="X195:X196" si="1613">(W195/12*5*$D195*$G195*$H195*$K195)+(W195/12*4*$E195*$G195*$I195*$K195)+(W195/12*3*$F195*$G195*$I195*$K195)</f>
        <v>0</v>
      </c>
      <c r="Y195" s="44">
        <v>0</v>
      </c>
      <c r="Z195" s="44">
        <f t="shared" ref="Z195:Z196" si="1614">(Y195/12*5*$D195*$G195*$H195*$K195)+(Y195/12*4*$E195*$G195*$I195*$K195)+(Y195/12*3*$F195*$G195*$I195*$K195)</f>
        <v>0</v>
      </c>
      <c r="AA195" s="44">
        <v>0</v>
      </c>
      <c r="AB195" s="44">
        <f t="shared" ref="AB195:AB196" si="1615">(AA195/12*5*$D195*$G195*$H195*$K195)+(AA195/12*4*$E195*$G195*$I195*$K195)+(AA195/12*3*$F195*$G195*$I195*$K195)</f>
        <v>0</v>
      </c>
      <c r="AC195" s="44">
        <v>0</v>
      </c>
      <c r="AD195" s="44">
        <f t="shared" ref="AD195:AD196" si="1616">(AC195/12*5*$D195*$G195*$H195*$K195)+(AC195/12*4*$E195*$G195*$I195*$K195)+(AC195/12*3*$F195*$G195*$I195*$K195)</f>
        <v>0</v>
      </c>
      <c r="AE195" s="44">
        <v>0</v>
      </c>
      <c r="AF195" s="44">
        <f t="shared" ref="AF195:AF196" si="1617">(AE195/12*5*$D195*$G195*$H195*$K195)+(AE195/12*4*$E195*$G195*$I195*$K195)+(AE195/12*3*$F195*$G195*$I195*$K195)</f>
        <v>0</v>
      </c>
      <c r="AG195" s="44">
        <v>0</v>
      </c>
      <c r="AH195" s="44">
        <f t="shared" ref="AH195:AH196" si="1618">(AG195/12*5*$D195*$G195*$H195*$K195)+(AG195/12*4*$E195*$G195*$I195*$K195)+(AG195/12*3*$F195*$G195*$I195*$K195)</f>
        <v>0</v>
      </c>
      <c r="AI195" s="44">
        <v>0</v>
      </c>
      <c r="AJ195" s="44">
        <f t="shared" ref="AJ195:AJ196" si="1619">(AI195/12*5*$D195*$G195*$H195*$K195)+(AI195/12*4*$E195*$G195*$I195*$K195)+(AI195/12*3*$F195*$G195*$I195*$K195)</f>
        <v>0</v>
      </c>
      <c r="AK195" s="44"/>
      <c r="AL195" s="44">
        <f t="shared" ref="AL195:AL196" si="1620">(AK195/12*5*$D195*$G195*$H195*$K195)+(AK195/12*4*$E195*$G195*$I195*$K195)+(AK195/12*3*$F195*$G195*$I195*$K195)</f>
        <v>0</v>
      </c>
      <c r="AM195" s="47">
        <v>0</v>
      </c>
      <c r="AN195" s="44">
        <f t="shared" ref="AN195:AN196" si="1621">(AM195/12*5*$D195*$G195*$H195*$K195)+(AM195/12*4*$E195*$G195*$I195*$K195)+(AM195/12*3*$F195*$G195*$I195*$K195)</f>
        <v>0</v>
      </c>
      <c r="AO195" s="48">
        <v>0</v>
      </c>
      <c r="AP195" s="44">
        <f t="shared" ref="AP195:AP196" si="1622">(AO195/12*5*$D195*$G195*$H195*$L195)+(AO195/12*4*$E195*$G195*$I195*$L195)+(AO195/12*3*$F195*$G195*$I195*$L195)</f>
        <v>0</v>
      </c>
      <c r="AQ195" s="44">
        <v>0</v>
      </c>
      <c r="AR195" s="44">
        <f t="shared" ref="AR195:AR196" si="1623">(AQ195/12*5*$D195*$G195*$H195*$L195)+(AQ195/12*4*$E195*$G195*$I195*$L195)+(AQ195/12*3*$F195*$G195*$I195*$L195)</f>
        <v>0</v>
      </c>
      <c r="AS195" s="44">
        <v>0</v>
      </c>
      <c r="AT195" s="44">
        <f t="shared" ref="AT195:AT196" si="1624">(AS195/12*5*$D195*$G195*$H195*$L195)+(AS195/12*4*$E195*$G195*$I195*$L195)+(AS195/12*3*$F195*$G195*$I195*$L195)</f>
        <v>0</v>
      </c>
      <c r="AU195" s="44">
        <v>0</v>
      </c>
      <c r="AV195" s="44">
        <f t="shared" ref="AV195:AV196" si="1625">(AU195/12*5*$D195*$G195*$H195*$L195)+(AU195/12*4*$E195*$G195*$I195*$L195)+(AU195/12*3*$F195*$G195*$I195*$L195)</f>
        <v>0</v>
      </c>
      <c r="AW195" s="44"/>
      <c r="AX195" s="44">
        <f t="shared" ref="AX195:AX196" si="1626">(AW195/12*5*$D195*$G195*$H195*$K195)+(AW195/12*4*$E195*$G195*$I195*$K195)+(AW195/12*3*$F195*$G195*$I195*$K195)</f>
        <v>0</v>
      </c>
      <c r="AY195" s="44"/>
      <c r="AZ195" s="44">
        <f t="shared" ref="AZ195:AZ196" si="1627">(AY195/12*5*$D195*$G195*$H195*$K195)+(AY195/12*4*$E195*$G195*$I195*$K195)+(AY195/12*3*$F195*$G195*$I195*$K195)</f>
        <v>0</v>
      </c>
      <c r="BA195" s="44">
        <v>0</v>
      </c>
      <c r="BB195" s="44">
        <f t="shared" ref="BB195:BB196" si="1628">(BA195/12*5*$D195*$G195*$H195*$L195)+(BA195/12*4*$E195*$G195*$I195*$L195)+(BA195/12*3*$F195*$G195*$I195*$L195)</f>
        <v>0</v>
      </c>
      <c r="BC195" s="44">
        <v>0</v>
      </c>
      <c r="BD195" s="44">
        <f t="shared" ref="BD195:BD196" si="1629">(BC195/12*5*$D195*$G195*$H195*$K195)+(BC195/12*4*$E195*$G195*$I195*$K195)+(BC195/12*3*$F195*$G195*$I195*$K195)</f>
        <v>0</v>
      </c>
      <c r="BE195" s="44">
        <v>0</v>
      </c>
      <c r="BF195" s="44">
        <f t="shared" ref="BF195:BF196" si="1630">(BE195/12*5*$D195*$G195*$H195*$K195)+(BE195/12*4*$E195*$G195*$I195*$K195)+(BE195/12*3*$F195*$G195*$I195*$K195)</f>
        <v>0</v>
      </c>
      <c r="BG195" s="44">
        <v>0</v>
      </c>
      <c r="BH195" s="44">
        <f t="shared" ref="BH195:BH196" si="1631">(BG195/12*5*$D195*$G195*$H195*$K195)+(BG195/12*4*$E195*$G195*$I195*$K195)+(BG195/12*3*$F195*$G195*$I195*$K195)</f>
        <v>0</v>
      </c>
      <c r="BI195" s="44">
        <v>0</v>
      </c>
      <c r="BJ195" s="44">
        <f t="shared" ref="BJ195:BJ196" si="1632">(BI195/12*5*$D195*$G195*$H195*$L195)+(BI195/12*4*$E195*$G195*$I195*$L195)+(BI195/12*3*$F195*$G195*$I195*$L195)</f>
        <v>0</v>
      </c>
      <c r="BK195" s="44">
        <v>60</v>
      </c>
      <c r="BL195" s="44">
        <f>(BK195/12*5*$D195*$G195*$H195*$K195)+(BK195/12*4*$E195*$G195*$I195*$K195)+(BK195/12*3*$F195*$G195*$J195*$K195)</f>
        <v>2290808.5374999996</v>
      </c>
      <c r="BM195" s="44">
        <v>0</v>
      </c>
      <c r="BN195" s="44">
        <f t="shared" ref="BN195:BN196" si="1633">(BM195/12*5*$D195*$G195*$H195*$K195)+(BM195/12*4*$E195*$G195*$I195*$K195)+(BM195/12*3*$F195*$G195*$I195*$K195)</f>
        <v>0</v>
      </c>
      <c r="BO195" s="54">
        <v>40</v>
      </c>
      <c r="BP195" s="44">
        <f>(BO195/12*5*$D195*$G195*$H195*$L195)+(BO195/12*4*$E195*$G195*$I195*$L195)+(BO195/12*3*$F195*$G195*$J195*$L195)</f>
        <v>1832646.8299999998</v>
      </c>
      <c r="BQ195" s="44">
        <v>0</v>
      </c>
      <c r="BR195" s="44">
        <f t="shared" ref="BR195:BR196" si="1634">(BQ195/12*5*$D195*$G195*$H195*$L195)+(BQ195/12*4*$E195*$G195*$I195*$L195)+(BQ195/12*3*$F195*$G195*$I195*$L195)</f>
        <v>0</v>
      </c>
      <c r="BS195" s="44">
        <v>0</v>
      </c>
      <c r="BT195" s="44">
        <f t="shared" ref="BT195:BT196" si="1635">(BS195/12*5*$D195*$G195*$H195*$K195)+(BS195/12*4*$E195*$G195*$I195*$K195)+(BS195/12*3*$F195*$G195*$I195*$K195)</f>
        <v>0</v>
      </c>
      <c r="BU195" s="44">
        <v>0</v>
      </c>
      <c r="BV195" s="44">
        <f t="shared" ref="BV195:BV196" si="1636">(BU195/12*5*$D195*$G195*$H195*$K195)+(BU195/12*4*$E195*$G195*$I195*$K195)+(BU195/12*3*$F195*$G195*$I195*$K195)</f>
        <v>0</v>
      </c>
      <c r="BW195" s="44">
        <v>0</v>
      </c>
      <c r="BX195" s="44">
        <f t="shared" ref="BX195:BX196" si="1637">(BW195/12*5*$D195*$G195*$H195*$L195)+(BW195/12*4*$E195*$G195*$I195*$L195)+(BW195/12*3*$F195*$G195*$I195*$L195)</f>
        <v>0</v>
      </c>
      <c r="BY195" s="44"/>
      <c r="BZ195" s="44">
        <f t="shared" ref="BZ195:BZ196" si="1638">(BY195/12*5*$D195*$G195*$H195*$L195)+(BY195/12*4*$E195*$G195*$I195*$L195)+(BY195/12*3*$F195*$G195*$I195*$L195)</f>
        <v>0</v>
      </c>
      <c r="CA195" s="44">
        <v>0</v>
      </c>
      <c r="CB195" s="44">
        <f t="shared" ref="CB195:CB196" si="1639">(CA195/12*5*$D195*$G195*$H195*$K195)+(CA195/12*4*$E195*$G195*$I195*$K195)+(CA195/12*3*$F195*$G195*$I195*$K195)</f>
        <v>0</v>
      </c>
      <c r="CC195" s="44">
        <v>0</v>
      </c>
      <c r="CD195" s="44">
        <f t="shared" ref="CD195:CD196" si="1640">(CC195/12*5*$D195*$G195*$H195*$L195)+(CC195/12*4*$E195*$G195*$I195*$L195)+(CC195/12*3*$F195*$G195*$I195*$L195)</f>
        <v>0</v>
      </c>
      <c r="CE195" s="44">
        <v>0</v>
      </c>
      <c r="CF195" s="44">
        <f t="shared" ref="CF195:CF196" si="1641">(CE195/12*5*$D195*$G195*$H195*$K195)+(CE195/12*4*$E195*$G195*$I195*$K195)+(CE195/12*3*$F195*$G195*$I195*$K195)</f>
        <v>0</v>
      </c>
      <c r="CG195" s="44"/>
      <c r="CH195" s="44">
        <f t="shared" ref="CH195:CH196" si="1642">(CG195/12*5*$D195*$G195*$H195*$K195)+(CG195/12*4*$E195*$G195*$I195*$K195)+(CG195/12*3*$F195*$G195*$I195*$K195)</f>
        <v>0</v>
      </c>
      <c r="CI195" s="44"/>
      <c r="CJ195" s="44">
        <f t="shared" ref="CJ195:CJ196" si="1643">(CI195/12*5*$D195*$G195*$H195*$K195)+(CI195/12*4*$E195*$G195*$I195*$K195)+(CI195/12*3*$F195*$G195*$I195*$K195)</f>
        <v>0</v>
      </c>
      <c r="CK195" s="44"/>
      <c r="CL195" s="44">
        <f t="shared" ref="CL195:CL196" si="1644">(CK195/12*5*$D195*$G195*$H195*$K195)+(CK195/12*4*$E195*$G195*$I195*$K195)+(CK195/12*3*$F195*$G195*$I195*$K195)</f>
        <v>0</v>
      </c>
      <c r="CM195" s="44"/>
      <c r="CN195" s="44">
        <f t="shared" ref="CN195:CN196" si="1645">(CM195/12*5*$D195*$G195*$H195*$L195)+(CM195/12*4*$E195*$G195*$I195*$L195)+(CM195/12*3*$F195*$G195*$I195*$L195)</f>
        <v>0</v>
      </c>
      <c r="CO195" s="44"/>
      <c r="CP195" s="44">
        <f t="shared" ref="CP195:CP196" si="1646">(CO195/12*5*$D195*$G195*$H195*$L195)+(CO195/12*4*$E195*$G195*$I195*$L195)+(CO195/12*3*$F195*$G195*$I195*$L195)</f>
        <v>0</v>
      </c>
      <c r="CQ195" s="49"/>
      <c r="CR195" s="44">
        <f t="shared" ref="CR195:CR196" si="1647">(CQ195/12*5*$D195*$G195*$H195*$K195)+(CQ195/12*4*$E195*$G195*$I195*$K195)+(CQ195/12*3*$F195*$G195*$I195*$K195)</f>
        <v>0</v>
      </c>
      <c r="CS195" s="44"/>
      <c r="CT195" s="44">
        <f t="shared" ref="CT195:CT196" si="1648">(CS195/12*5*$D195*$G195*$H195*$L195)+(CS195/12*4*$E195*$G195*$I195*$L195)+(CS195/12*3*$F195*$G195*$I195*$L195)</f>
        <v>0</v>
      </c>
      <c r="CU195" s="44"/>
      <c r="CV195" s="44">
        <f t="shared" ref="CV195:CV196" si="1649">(CU195/12*5*$D195*$G195*$H195*$L195)+(CU195/12*4*$E195*$G195*$I195*$L195)+(CU195/12*3*$F195*$G195*$I195*$L195)</f>
        <v>0</v>
      </c>
      <c r="CW195" s="44"/>
      <c r="CX195" s="44">
        <f t="shared" ref="CX195:CX196" si="1650">(CW195/12*5*$D195*$G195*$H195*$L195)+(CW195/12*4*$E195*$G195*$I195*$L195)+(CW195/12*3*$F195*$G195*$I195*$L195)</f>
        <v>0</v>
      </c>
      <c r="CY195" s="44"/>
      <c r="CZ195" s="44">
        <f t="shared" ref="CZ195:CZ196" si="1651">(CY195/12*5*$D195*$G195*$H195*$L195)+(CY195/12*4*$E195*$G195*$I195*$L195)+(CY195/12*3*$F195*$G195*$I195*$L195)</f>
        <v>0</v>
      </c>
      <c r="DA195" s="44"/>
      <c r="DB195" s="44">
        <f t="shared" ref="DB195:DB196" si="1652">(DA195/12*5*$D195*$G195*$H195*$L195)+(DA195/12*4*$E195*$G195*$I195*$L195)+(DA195/12*3*$F195*$G195*$I195*$L195)</f>
        <v>0</v>
      </c>
      <c r="DC195" s="44"/>
      <c r="DD195" s="44">
        <f t="shared" ref="DD195:DD196" si="1653">(DC195/12*5*$D195*$G195*$H195*$K195)+(DC195/12*4*$E195*$G195*$I195*$K195)+(DC195/12*3*$F195*$G195*$I195*$K195)</f>
        <v>0</v>
      </c>
      <c r="DE195" s="44"/>
      <c r="DF195" s="44">
        <f t="shared" ref="DF195:DF196" si="1654">(DE195/12*5*$D195*$G195*$H195*$K195)+(DE195/12*4*$E195*$G195*$I195*$K195)+(DE195/12*3*$F195*$G195*$I195*$K195)</f>
        <v>0</v>
      </c>
      <c r="DG195" s="44"/>
      <c r="DH195" s="44">
        <f t="shared" ref="DH195:DH196" si="1655">(DG195/12*5*$D195*$G195*$H195*$L195)+(DG195/12*4*$E195*$G195*$I195*$L195)+(DG195/12*3*$F195*$G195*$I195*$L195)</f>
        <v>0</v>
      </c>
      <c r="DI195" s="44"/>
      <c r="DJ195" s="44">
        <f t="shared" ref="DJ195:DJ196" si="1656">(DI195/12*5*$D195*$G195*$H195*$L195)+(DI195/12*4*$E195*$G195*$I195*$L195)+(DI195/12*3*$F195*$G195*$I195*$L195)</f>
        <v>0</v>
      </c>
      <c r="DK195" s="44"/>
      <c r="DL195" s="44">
        <f t="shared" ref="DL195:DL196" si="1657">(DK195/12*5*$D195*$G195*$H195*$M195)+(DK195/12*4*$E195*$G195*$I195*$M195)+(DK195/12*3*$F195*$G195*$I195*$M195)</f>
        <v>0</v>
      </c>
      <c r="DM195" s="44"/>
      <c r="DN195" s="44">
        <f t="shared" ref="DN195:DN196" si="1658">(DM195/12*5*$D195*$G195*$H195*$N195)+(DM195/12*4*$E195*$G195*$I195*$N195)+(DM195/12*3*$F195*$G195*$I195*$N195)</f>
        <v>0</v>
      </c>
      <c r="DO195" s="44"/>
      <c r="DP195" s="44">
        <f t="shared" ref="DP195:DP196" si="1659">(DO195*$D195*$G195*$H195*$L195)</f>
        <v>0</v>
      </c>
      <c r="DQ195" s="44">
        <f t="shared" si="1557"/>
        <v>4844</v>
      </c>
      <c r="DR195" s="44">
        <f t="shared" si="1557"/>
        <v>185250050.39916661</v>
      </c>
    </row>
    <row r="196" spans="1:122" ht="27" customHeight="1" x14ac:dyDescent="0.25">
      <c r="A196" s="51"/>
      <c r="B196" s="52">
        <v>165</v>
      </c>
      <c r="C196" s="38" t="s">
        <v>327</v>
      </c>
      <c r="D196" s="39">
        <f t="shared" si="1072"/>
        <v>19063</v>
      </c>
      <c r="E196" s="40">
        <v>18530</v>
      </c>
      <c r="F196" s="40">
        <v>18715</v>
      </c>
      <c r="G196" s="53">
        <v>2.33</v>
      </c>
      <c r="H196" s="42">
        <v>0.9</v>
      </c>
      <c r="I196" s="90">
        <v>0.77</v>
      </c>
      <c r="J196" s="90">
        <v>0.7</v>
      </c>
      <c r="K196" s="39">
        <v>1.4</v>
      </c>
      <c r="L196" s="39">
        <v>1.68</v>
      </c>
      <c r="M196" s="39">
        <v>2.23</v>
      </c>
      <c r="N196" s="39">
        <v>2.57</v>
      </c>
      <c r="O196" s="44">
        <v>0</v>
      </c>
      <c r="P196" s="44">
        <f t="shared" si="1610"/>
        <v>0</v>
      </c>
      <c r="Q196" s="44">
        <v>0</v>
      </c>
      <c r="R196" s="44">
        <f t="shared" si="1611"/>
        <v>0</v>
      </c>
      <c r="S196" s="44">
        <v>1200</v>
      </c>
      <c r="T196" s="44">
        <f>(S196/12*5*$D196*$G196*$H196*$K196)+(S196/12*4*$E196*$G196*$I196*$K196)+(S196/12*3*$F196*$G196*$J196*$K196)</f>
        <v>59419743.879999995</v>
      </c>
      <c r="U196" s="44"/>
      <c r="V196" s="44">
        <f t="shared" si="1612"/>
        <v>0</v>
      </c>
      <c r="W196" s="44"/>
      <c r="X196" s="44">
        <f t="shared" si="1613"/>
        <v>0</v>
      </c>
      <c r="Y196" s="44">
        <v>0</v>
      </c>
      <c r="Z196" s="44">
        <f t="shared" si="1614"/>
        <v>0</v>
      </c>
      <c r="AA196" s="44"/>
      <c r="AB196" s="44">
        <f t="shared" si="1615"/>
        <v>0</v>
      </c>
      <c r="AC196" s="44"/>
      <c r="AD196" s="44">
        <f t="shared" si="1616"/>
        <v>0</v>
      </c>
      <c r="AE196" s="44">
        <v>0</v>
      </c>
      <c r="AF196" s="44">
        <f t="shared" si="1617"/>
        <v>0</v>
      </c>
      <c r="AG196" s="44">
        <v>0</v>
      </c>
      <c r="AH196" s="44">
        <f t="shared" si="1618"/>
        <v>0</v>
      </c>
      <c r="AI196" s="44"/>
      <c r="AJ196" s="44">
        <f t="shared" si="1619"/>
        <v>0</v>
      </c>
      <c r="AK196" s="44"/>
      <c r="AL196" s="44">
        <f t="shared" si="1620"/>
        <v>0</v>
      </c>
      <c r="AM196" s="47">
        <v>0</v>
      </c>
      <c r="AN196" s="44">
        <f t="shared" si="1621"/>
        <v>0</v>
      </c>
      <c r="AO196" s="48">
        <v>0</v>
      </c>
      <c r="AP196" s="44">
        <f t="shared" si="1622"/>
        <v>0</v>
      </c>
      <c r="AQ196" s="44"/>
      <c r="AR196" s="44">
        <f t="shared" si="1623"/>
        <v>0</v>
      </c>
      <c r="AS196" s="44"/>
      <c r="AT196" s="44">
        <f t="shared" si="1624"/>
        <v>0</v>
      </c>
      <c r="AU196" s="44"/>
      <c r="AV196" s="44">
        <f t="shared" si="1625"/>
        <v>0</v>
      </c>
      <c r="AW196" s="44"/>
      <c r="AX196" s="44">
        <f t="shared" si="1626"/>
        <v>0</v>
      </c>
      <c r="AY196" s="44"/>
      <c r="AZ196" s="44">
        <f t="shared" si="1627"/>
        <v>0</v>
      </c>
      <c r="BA196" s="44"/>
      <c r="BB196" s="44">
        <f t="shared" si="1628"/>
        <v>0</v>
      </c>
      <c r="BC196" s="44"/>
      <c r="BD196" s="44">
        <f t="shared" si="1629"/>
        <v>0</v>
      </c>
      <c r="BE196" s="44"/>
      <c r="BF196" s="44">
        <f t="shared" si="1630"/>
        <v>0</v>
      </c>
      <c r="BG196" s="44"/>
      <c r="BH196" s="44">
        <f t="shared" si="1631"/>
        <v>0</v>
      </c>
      <c r="BI196" s="44"/>
      <c r="BJ196" s="44">
        <f t="shared" si="1632"/>
        <v>0</v>
      </c>
      <c r="BK196" s="44">
        <v>3</v>
      </c>
      <c r="BL196" s="44">
        <f>(BK196/12*5*$D196*$G196*$H196*$K196)+(BK196/12*4*$E196*$G196*$I196*$K196)+(BK196/12*3*$F196*$G196*$J196*$K196)</f>
        <v>148549.3597</v>
      </c>
      <c r="BM196" s="44"/>
      <c r="BN196" s="44">
        <f t="shared" si="1633"/>
        <v>0</v>
      </c>
      <c r="BO196" s="54"/>
      <c r="BP196" s="44">
        <f t="shared" ref="BP196" si="1660">(BO196/12*5*$D196*$G196*$H196*$L196)+(BO196/12*4*$E196*$G196*$I196*$L196)+(BO196/12*3*$F196*$G196*$I196*$L196)</f>
        <v>0</v>
      </c>
      <c r="BQ196" s="44"/>
      <c r="BR196" s="44">
        <f t="shared" si="1634"/>
        <v>0</v>
      </c>
      <c r="BS196" s="44"/>
      <c r="BT196" s="44">
        <f t="shared" si="1635"/>
        <v>0</v>
      </c>
      <c r="BU196" s="44"/>
      <c r="BV196" s="44">
        <f t="shared" si="1636"/>
        <v>0</v>
      </c>
      <c r="BW196" s="44"/>
      <c r="BX196" s="44">
        <f t="shared" si="1637"/>
        <v>0</v>
      </c>
      <c r="BY196" s="44"/>
      <c r="BZ196" s="44">
        <f t="shared" si="1638"/>
        <v>0</v>
      </c>
      <c r="CA196" s="44"/>
      <c r="CB196" s="44">
        <f t="shared" si="1639"/>
        <v>0</v>
      </c>
      <c r="CC196" s="44"/>
      <c r="CD196" s="44">
        <f t="shared" si="1640"/>
        <v>0</v>
      </c>
      <c r="CE196" s="44"/>
      <c r="CF196" s="44">
        <f t="shared" si="1641"/>
        <v>0</v>
      </c>
      <c r="CG196" s="44"/>
      <c r="CH196" s="44">
        <f t="shared" si="1642"/>
        <v>0</v>
      </c>
      <c r="CI196" s="44"/>
      <c r="CJ196" s="44">
        <f t="shared" si="1643"/>
        <v>0</v>
      </c>
      <c r="CK196" s="44"/>
      <c r="CL196" s="44">
        <f t="shared" si="1644"/>
        <v>0</v>
      </c>
      <c r="CM196" s="44"/>
      <c r="CN196" s="44">
        <f t="shared" si="1645"/>
        <v>0</v>
      </c>
      <c r="CO196" s="44"/>
      <c r="CP196" s="44">
        <f t="shared" si="1646"/>
        <v>0</v>
      </c>
      <c r="CQ196" s="49"/>
      <c r="CR196" s="44">
        <f t="shared" si="1647"/>
        <v>0</v>
      </c>
      <c r="CS196" s="44"/>
      <c r="CT196" s="44">
        <f t="shared" si="1648"/>
        <v>0</v>
      </c>
      <c r="CU196" s="44"/>
      <c r="CV196" s="44">
        <f t="shared" si="1649"/>
        <v>0</v>
      </c>
      <c r="CW196" s="44"/>
      <c r="CX196" s="44">
        <f t="shared" si="1650"/>
        <v>0</v>
      </c>
      <c r="CY196" s="44"/>
      <c r="CZ196" s="44">
        <f t="shared" si="1651"/>
        <v>0</v>
      </c>
      <c r="DA196" s="44"/>
      <c r="DB196" s="44">
        <f t="shared" si="1652"/>
        <v>0</v>
      </c>
      <c r="DC196" s="44"/>
      <c r="DD196" s="44">
        <f t="shared" si="1653"/>
        <v>0</v>
      </c>
      <c r="DE196" s="44"/>
      <c r="DF196" s="44">
        <f t="shared" si="1654"/>
        <v>0</v>
      </c>
      <c r="DG196" s="44"/>
      <c r="DH196" s="44">
        <f t="shared" si="1655"/>
        <v>0</v>
      </c>
      <c r="DI196" s="44"/>
      <c r="DJ196" s="44">
        <f t="shared" si="1656"/>
        <v>0</v>
      </c>
      <c r="DK196" s="44"/>
      <c r="DL196" s="44">
        <f t="shared" si="1657"/>
        <v>0</v>
      </c>
      <c r="DM196" s="44"/>
      <c r="DN196" s="44">
        <f t="shared" si="1658"/>
        <v>0</v>
      </c>
      <c r="DO196" s="44"/>
      <c r="DP196" s="44">
        <f t="shared" si="1659"/>
        <v>0</v>
      </c>
      <c r="DQ196" s="44">
        <f t="shared" si="1557"/>
        <v>1203</v>
      </c>
      <c r="DR196" s="44">
        <f t="shared" si="1557"/>
        <v>59568293.239699997</v>
      </c>
    </row>
    <row r="197" spans="1:122" ht="15.75" customHeight="1" x14ac:dyDescent="0.25">
      <c r="A197" s="51"/>
      <c r="B197" s="52">
        <v>166</v>
      </c>
      <c r="C197" s="38" t="s">
        <v>328</v>
      </c>
      <c r="D197" s="39">
        <f t="shared" si="1072"/>
        <v>19063</v>
      </c>
      <c r="E197" s="40">
        <v>18530</v>
      </c>
      <c r="F197" s="40">
        <v>18715</v>
      </c>
      <c r="G197" s="53">
        <v>0.51</v>
      </c>
      <c r="H197" s="42">
        <v>1</v>
      </c>
      <c r="I197" s="43">
        <v>1</v>
      </c>
      <c r="J197" s="43"/>
      <c r="K197" s="39">
        <v>1.4</v>
      </c>
      <c r="L197" s="39">
        <v>1.68</v>
      </c>
      <c r="M197" s="39">
        <v>2.23</v>
      </c>
      <c r="N197" s="39">
        <v>2.57</v>
      </c>
      <c r="O197" s="44">
        <v>0</v>
      </c>
      <c r="P197" s="44">
        <f t="shared" ref="P197:P198" si="1661">(O197/12*5*$D197*$G197*$H197*$K197*P$8)+(O197/12*4*$E197*$G197*$I197*$K197*P$9)+(O197/12*3*$F197*$G197*$I197*$K197*P$9)</f>
        <v>0</v>
      </c>
      <c r="Q197" s="44">
        <v>2</v>
      </c>
      <c r="R197" s="44">
        <f t="shared" ref="R197:R198" si="1662">(Q197/12*5*$D197*$G197*$H197*$K197*R$8)+(Q197/12*4*$E197*$G197*$I197*$K197*R$9)+(Q197/12*3*$F197*$G197*$I197*$K197*R$9)</f>
        <v>28507.598349999997</v>
      </c>
      <c r="S197" s="44"/>
      <c r="T197" s="44">
        <f t="shared" ref="T197:T198" si="1663">(S197/12*5*$D197*$G197*$H197*$K197*T$8)+(S197/12*4*$E197*$G197*$I197*$K197*T$9)+(S197/12*3*$F197*$G197*$I197*$K197*T$9)</f>
        <v>0</v>
      </c>
      <c r="U197" s="44"/>
      <c r="V197" s="44">
        <f t="shared" ref="V197:V198" si="1664">(U197/12*5*$D197*$G197*$H197*$K197*V$8)+(U197/12*4*$E197*$G197*$I197*$K197*V$9)+(U197/12*3*$F197*$G197*$I197*$K197*V$9)</f>
        <v>0</v>
      </c>
      <c r="W197" s="44">
        <v>0</v>
      </c>
      <c r="X197" s="44">
        <f t="shared" ref="X197:X198" si="1665">(W197/12*5*$D197*$G197*$H197*$K197*X$8)+(W197/12*4*$E197*$G197*$I197*$K197*X$9)+(W197/12*3*$F197*$G197*$I197*$K197*X$9)</f>
        <v>0</v>
      </c>
      <c r="Y197" s="44">
        <v>0</v>
      </c>
      <c r="Z197" s="44">
        <f t="shared" ref="Z197:Z198" si="1666">(Y197/12*5*$D197*$G197*$H197*$K197*Z$8)+(Y197/12*4*$E197*$G197*$I197*$K197*Z$9)+(Y197/12*3*$F197*$G197*$I197*$K197*Z$9)</f>
        <v>0</v>
      </c>
      <c r="AA197" s="44">
        <v>0</v>
      </c>
      <c r="AB197" s="44">
        <f t="shared" ref="AB197:AB198" si="1667">(AA197/12*5*$D197*$G197*$H197*$K197*AB$8)+(AA197/12*4*$E197*$G197*$I197*$K197*AB$9)+(AA197/12*3*$F197*$G197*$I197*$K197*AB$9)</f>
        <v>0</v>
      </c>
      <c r="AC197" s="44">
        <v>0</v>
      </c>
      <c r="AD197" s="44">
        <f t="shared" ref="AD197:AD198" si="1668">(AC197/12*5*$D197*$G197*$H197*$K197*AD$8)+(AC197/12*4*$E197*$G197*$I197*$K197*AD$9)+(AC197/12*3*$F197*$G197*$I197*$K197*AD$9)</f>
        <v>0</v>
      </c>
      <c r="AE197" s="44">
        <v>0</v>
      </c>
      <c r="AF197" s="44">
        <f t="shared" ref="AF197:AF198" si="1669">(AE197/12*5*$D197*$G197*$H197*$K197*AF$8)+(AE197/12*4*$E197*$G197*$I197*$K197*AF$9)+(AE197/12*3*$F197*$G197*$I197*$K197*AF$9)</f>
        <v>0</v>
      </c>
      <c r="AG197" s="44">
        <v>0</v>
      </c>
      <c r="AH197" s="44">
        <f t="shared" ref="AH197:AH198" si="1670">(AG197/12*5*$D197*$G197*$H197*$K197*AH$8)+(AG197/12*4*$E197*$G197*$I197*$K197*AH$9)+(AG197/12*3*$F197*$G197*$I197*$K197*AH$9)</f>
        <v>0</v>
      </c>
      <c r="AI197" s="44">
        <v>5</v>
      </c>
      <c r="AJ197" s="44">
        <f t="shared" ref="AJ197:AJ198" si="1671">(AI197/12*5*$D197*$G197*$H197*$K197*AJ$8)+(AI197/12*4*$E197*$G197*$I197*$K197*AJ$9)+(AI197/12*3*$F197*$G197*$I197*$K197*AJ$9)</f>
        <v>60682.607125000002</v>
      </c>
      <c r="AK197" s="44"/>
      <c r="AL197" s="44">
        <f t="shared" ref="AL197:AL198" si="1672">(AK197/12*5*$D197*$G197*$H197*$K197*AL$8)+(AK197/12*4*$E197*$G197*$I197*$K197*AL$9)+(AK197/12*3*$F197*$G197*$I197*$K197*AL$9)</f>
        <v>0</v>
      </c>
      <c r="AM197" s="47">
        <v>0</v>
      </c>
      <c r="AN197" s="44">
        <f t="shared" ref="AN197:AN198" si="1673">(AM197/12*5*$D197*$G197*$H197*$K197*AN$8)+(AM197/12*4*$E197*$G197*$I197*$K197*AN$9)+(AM197/12*3*$F197*$G197*$I197*$K197*AN$9)</f>
        <v>0</v>
      </c>
      <c r="AO197" s="48">
        <v>1</v>
      </c>
      <c r="AP197" s="44">
        <f t="shared" ref="AP197:AP198" si="1674">(AO197/12*5*$D197*$G197*$H197*$L197*AP$8)+(AO197/12*4*$E197*$G197*$I197*$L197*AP$9)+(AO197/12*3*$F197*$G197*$I197*$L197*AP$9)</f>
        <v>16475.725643999998</v>
      </c>
      <c r="AQ197" s="44">
        <v>0</v>
      </c>
      <c r="AR197" s="44">
        <f t="shared" ref="AR197:AR198" si="1675">(AQ197/12*5*$D197*$G197*$H197*$L197*AR$8)+(AQ197/12*4*$E197*$G197*$I197*$L197*AR$9)+(AQ197/12*3*$F197*$G197*$I197*$L197*AR$9)</f>
        <v>0</v>
      </c>
      <c r="AS197" s="44"/>
      <c r="AT197" s="44">
        <f t="shared" ref="AT197:AT198" si="1676">(AS197/12*5*$D197*$G197*$H197*$L197*AT$8)+(AS197/12*4*$E197*$G197*$I197*$L197*AT$9)+(AS197/12*3*$F197*$G197*$I197*$L197*AT$10)</f>
        <v>0</v>
      </c>
      <c r="AU197" s="44">
        <v>0</v>
      </c>
      <c r="AV197" s="44">
        <f t="shared" ref="AV197:AV198" si="1677">(AU197/12*5*$D197*$G197*$H197*$L197*AV$8)+(AU197/12*4*$E197*$G197*$I197*$L197*AV$9)+(AU197/12*3*$F197*$G197*$I197*$L197*AV$9)</f>
        <v>0</v>
      </c>
      <c r="AW197" s="44"/>
      <c r="AX197" s="44">
        <f t="shared" ref="AX197:AX198" si="1678">(AW197/12*5*$D197*$G197*$H197*$K197*AX$8)+(AW197/12*4*$E197*$G197*$I197*$K197*AX$9)+(AW197/12*3*$F197*$G197*$I197*$K197*AX$9)</f>
        <v>0</v>
      </c>
      <c r="AY197" s="44"/>
      <c r="AZ197" s="44">
        <f t="shared" ref="AZ197:AZ198" si="1679">(AY197/12*5*$D197*$G197*$H197*$K197*AZ$8)+(AY197/12*4*$E197*$G197*$I197*$K197*AZ$9)+(AY197/12*3*$F197*$G197*$I197*$K197*AZ$9)</f>
        <v>0</v>
      </c>
      <c r="BA197" s="44">
        <v>0</v>
      </c>
      <c r="BB197" s="44">
        <f t="shared" ref="BB197:BB198" si="1680">(BA197/12*5*$D197*$G197*$H197*$L197*BB$8)+(BA197/12*4*$E197*$G197*$I197*$L197*BB$9)+(BA197/12*3*$F197*$G197*$I197*$L197*BB$9)</f>
        <v>0</v>
      </c>
      <c r="BC197" s="44">
        <v>0</v>
      </c>
      <c r="BD197" s="44">
        <f t="shared" ref="BD197:BD198" si="1681">(BC197/12*5*$D197*$G197*$H197*$K197*BD$8)+(BC197/12*4*$E197*$G197*$I197*$K197*BD$9)+(BC197/12*3*$F197*$G197*$I197*$K197*BD$9)</f>
        <v>0</v>
      </c>
      <c r="BE197" s="44">
        <v>0</v>
      </c>
      <c r="BF197" s="44">
        <f t="shared" ref="BF197:BF198" si="1682">(BE197/12*5*$D197*$G197*$H197*$K197*BF$8)+(BE197/12*4*$E197*$G197*$I197*$K197*BF$9)+(BE197/12*3*$F197*$G197*$I197*$K197*BF$9)</f>
        <v>0</v>
      </c>
      <c r="BG197" s="44">
        <v>0</v>
      </c>
      <c r="BH197" s="44">
        <f t="shared" ref="BH197:BH198" si="1683">(BG197/12*5*$D197*$G197*$H197*$K197*BH$8)+(BG197/12*4*$E197*$G197*$I197*$K197*BH$9)+(BG197/12*3*$F197*$G197*$I197*$K197*BH$9)</f>
        <v>0</v>
      </c>
      <c r="BI197" s="44">
        <v>0</v>
      </c>
      <c r="BJ197" s="44">
        <f t="shared" ref="BJ197:BJ198" si="1684">(BI197/12*5*$D197*$G197*$H197*$L197*BJ$8)+(BI197/12*4*$E197*$G197*$I197*$L197*BJ$9)+(BI197/12*3*$F197*$G197*$I197*$L197*BJ$9)</f>
        <v>0</v>
      </c>
      <c r="BK197" s="44">
        <v>1579</v>
      </c>
      <c r="BL197" s="44">
        <f t="shared" ref="BL197:BL198" si="1685">(BK197/12*5*$D197*$G197*$H197*$K197*BL$8)+(BK197/12*4*$E197*$G197*$I197*$K197*BL$9)+(BK197/12*3*$F197*$G197*$I197*$K197*BL$9)</f>
        <v>22658982.059752502</v>
      </c>
      <c r="BM197" s="44">
        <v>0</v>
      </c>
      <c r="BN197" s="44">
        <f t="shared" ref="BN197:BN198" si="1686">(BM197/12*5*$D197*$G197*$H197*$K197*BN$8)+(BM197/12*4*$E197*$G197*$I197*$K197*BN$9)+(BM197/12*3*$F197*$G197*$I197*$K197*BN$9)</f>
        <v>0</v>
      </c>
      <c r="BO197" s="54">
        <v>730</v>
      </c>
      <c r="BP197" s="44">
        <f t="shared" ref="BP197:BP198" si="1687">(BO197/12*5*$D197*$G197*$H197*$L197*BP$8)+(BO197/12*4*$E197*$G197*$I197*$L197*BP$9)+(BO197/12*3*$F197*$G197*$I197*$L197*BP$9)</f>
        <v>10699489.491599999</v>
      </c>
      <c r="BQ197" s="44">
        <v>4</v>
      </c>
      <c r="BR197" s="44">
        <f t="shared" ref="BR197:BR198" si="1688">(BQ197/12*5*$D197*$G197*$H197*$L197*BR$8)+(BQ197/12*4*$E197*$G197*$I197*$L197*BR$9)+(BQ197/12*3*$F197*$G197*$I197*$L197*BR$9)</f>
        <v>72800.982239999983</v>
      </c>
      <c r="BS197" s="44">
        <v>0</v>
      </c>
      <c r="BT197" s="44">
        <f t="shared" ref="BT197:BT198" si="1689">(BS197/12*5*$D197*$G197*$H197*$K197*BT$8)+(BS197/12*4*$E197*$G197*$I197*$K197*BT$9)+(BS197/12*3*$F197*$G197*$I197*$K197*BT$9)</f>
        <v>0</v>
      </c>
      <c r="BU197" s="44">
        <v>0</v>
      </c>
      <c r="BV197" s="44">
        <f t="shared" ref="BV197:BV198" si="1690">(BU197/12*5*$D197*$G197*$H197*$K197*BV$8)+(BU197/12*4*$E197*$G197*$I197*$K197*BV$9)+(BU197/12*3*$F197*$G197*$I197*$K197*BV$9)</f>
        <v>0</v>
      </c>
      <c r="BW197" s="44">
        <v>0</v>
      </c>
      <c r="BX197" s="44">
        <f t="shared" ref="BX197:BX198" si="1691">(BW197/12*5*$D197*$G197*$H197*$L197*BX$8)+(BW197/12*4*$E197*$G197*$I197*$L197*BX$9)+(BW197/12*3*$F197*$G197*$I197*$L197*BX$9)</f>
        <v>0</v>
      </c>
      <c r="BY197" s="44"/>
      <c r="BZ197" s="44">
        <f t="shared" ref="BZ197:BZ198" si="1692">(BY197/12*5*$D197*$G197*$H197*$L197*BZ$8)+(BY197/12*4*$E197*$G197*$I197*$L197*BZ$9)+(BY197/12*3*$F197*$G197*$I197*$L197*BZ$9)</f>
        <v>0</v>
      </c>
      <c r="CA197" s="44">
        <v>0</v>
      </c>
      <c r="CB197" s="44">
        <f t="shared" ref="CB197:CB198" si="1693">(CA197/12*5*$D197*$G197*$H197*$K197*CB$8)+(CA197/12*4*$E197*$G197*$I197*$K197*CB$9)+(CA197/12*3*$F197*$G197*$I197*$K197*CB$9)</f>
        <v>0</v>
      </c>
      <c r="CC197" s="44">
        <v>0</v>
      </c>
      <c r="CD197" s="44">
        <f t="shared" ref="CD197:CD198" si="1694">(CC197/12*5*$D197*$G197*$H197*$L197*CD$8)+(CC197/12*4*$E197*$G197*$I197*$L197*CD$9)+(CC197/12*3*$F197*$G197*$I197*$L197*CD$9)</f>
        <v>0</v>
      </c>
      <c r="CE197" s="44">
        <v>0</v>
      </c>
      <c r="CF197" s="44">
        <f t="shared" ref="CF197:CF198" si="1695">(CE197/12*5*$D197*$G197*$H197*$K197*CF$8)+(CE197/12*4*$E197*$G197*$I197*$K197*CF$9)+(CE197/12*3*$F197*$G197*$I197*$K197*CF$9)</f>
        <v>0</v>
      </c>
      <c r="CG197" s="44"/>
      <c r="CH197" s="44">
        <f t="shared" ref="CH197:CH198" si="1696">(CG197/12*5*$D197*$G197*$H197*$K197*CH$8)+(CG197/12*4*$E197*$G197*$I197*$K197*CH$9)+(CG197/12*3*$F197*$G197*$I197*$K197*CH$9)</f>
        <v>0</v>
      </c>
      <c r="CI197" s="44"/>
      <c r="CJ197" s="44">
        <f t="shared" ref="CJ197:CJ198" si="1697">(CI197/12*5*$D197*$G197*$H197*$K197*CJ$8)+(CI197/12*4*$E197*$G197*$I197*$K197*CJ$9)+(CI197/12*3*$F197*$G197*$I197*$K197*CJ$9)</f>
        <v>0</v>
      </c>
      <c r="CK197" s="44"/>
      <c r="CL197" s="44">
        <f t="shared" ref="CL197:CL198" si="1698">(CK197/12*5*$D197*$G197*$H197*$K197*CL$8)+(CK197/12*4*$E197*$G197*$I197*$K197*CL$9)+(CK197/12*3*$F197*$G197*$I197*$K197*CL$9)</f>
        <v>0</v>
      </c>
      <c r="CM197" s="44"/>
      <c r="CN197" s="44">
        <f t="shared" ref="CN197:CN198" si="1699">(CM197/12*5*$D197*$G197*$H197*$L197*CN$8)+(CM197/12*4*$E197*$G197*$I197*$L197*CN$9)+(CM197/12*3*$F197*$G197*$I197*$L197*CN$9)</f>
        <v>0</v>
      </c>
      <c r="CO197" s="44">
        <v>5</v>
      </c>
      <c r="CP197" s="44">
        <f t="shared" ref="CP197:CP198" si="1700">(CO197/12*5*$D197*$G197*$H197*$L197*CP$8)+(CO197/12*4*$E197*$G197*$I197*$L197*CP$9)+(CO197/12*3*$F197*$G197*$I197*$L197*CP$9)</f>
        <v>93882.248145000005</v>
      </c>
      <c r="CQ197" s="49"/>
      <c r="CR197" s="44">
        <f t="shared" ref="CR197:CR198" si="1701">(CQ197/12*5*$D197*$G197*$H197*$K197*CR$8)+(CQ197/12*4*$E197*$G197*$I197*$K197*CR$9)+(CQ197/12*3*$F197*$G197*$I197*$K197*CR$9)</f>
        <v>0</v>
      </c>
      <c r="CS197" s="44"/>
      <c r="CT197" s="44">
        <f t="shared" ref="CT197:CT198" si="1702">(CS197/12*5*$D197*$G197*$H197*$L197*CT$8)+(CS197/12*4*$E197*$G197*$I197*$L197*CT$9)+(CS197/12*3*$F197*$G197*$I197*$L197*CT$9)</f>
        <v>0</v>
      </c>
      <c r="CU197" s="44"/>
      <c r="CV197" s="44">
        <f t="shared" ref="CV197:CV198" si="1703">(CU197/12*5*$D197*$G197*$H197*$L197*CV$8)+(CU197/12*4*$E197*$G197*$I197*$L197*CV$9)+(CU197/12*3*$F197*$G197*$I197*$L197*CV$9)</f>
        <v>0</v>
      </c>
      <c r="CW197" s="44"/>
      <c r="CX197" s="44">
        <f t="shared" ref="CX197:CX198" si="1704">(CW197/12*5*$D197*$G197*$H197*$L197*CX$8)+(CW197/12*4*$E197*$G197*$I197*$L197*CX$9)+(CW197/12*3*$F197*$G197*$I197*$L197*CX$9)</f>
        <v>0</v>
      </c>
      <c r="CY197" s="44"/>
      <c r="CZ197" s="44">
        <f t="shared" ref="CZ197:CZ198" si="1705">(CY197/12*5*$D197*$G197*$H197*$L197*CZ$8)+(CY197/12*4*$E197*$G197*$I197*$L197*CZ$9)+(CY197/12*3*$F197*$G197*$I197*$L197*CZ$9)</f>
        <v>0</v>
      </c>
      <c r="DA197" s="44"/>
      <c r="DB197" s="44">
        <f t="shared" ref="DB197:DB198" si="1706">(DA197/12*5*$D197*$G197*$H197*$L197*DB$8)+(DA197/12*4*$E197*$G197*$I197*$L197*DB$9)+(DA197/12*3*$F197*$G197*$I197*$L197*DB$9)</f>
        <v>0</v>
      </c>
      <c r="DC197" s="44">
        <v>2</v>
      </c>
      <c r="DD197" s="44">
        <f t="shared" ref="DD197:DD198" si="1707">(DC197/12*5*$D197*$G197*$H197*$K197*DD$8)+(DC197/12*4*$E197*$G197*$I197*$K197*DD$9)+(DC197/12*3*$F197*$G197*$I197*$K197*DD$9)</f>
        <v>30333.742599999994</v>
      </c>
      <c r="DE197" s="44"/>
      <c r="DF197" s="44">
        <f t="shared" ref="DF197:DF198" si="1708">(DE197/12*5*$D197*$G197*$H197*$K197*DF$8)+(DE197/12*4*$E197*$G197*$I197*$K197*DF$9)+(DE197/12*3*$F197*$G197*$I197*$K197*DF$9)</f>
        <v>0</v>
      </c>
      <c r="DG197" s="44">
        <v>1</v>
      </c>
      <c r="DH197" s="44">
        <f t="shared" ref="DH197:DH198" si="1709">(DG197/12*5*$D197*$G197*$H197*$L197*DH$8)+(DG197/12*4*$E197*$G197*$I197*$L197*DH$9)+(DG197/12*3*$F197*$G197*$I197*$L197*DH$9)</f>
        <v>20348.518049999999</v>
      </c>
      <c r="DI197" s="44">
        <v>40</v>
      </c>
      <c r="DJ197" s="44">
        <f t="shared" ref="DJ197:DJ198" si="1710">(DI197/12*5*$D197*$G197*$H197*$L197*DJ$8)+(DI197/12*4*$E197*$G197*$I197*$L197*DJ$9)+(DI197/12*3*$F197*$G197*$I197*$L197*DJ$9)</f>
        <v>789440.95440000005</v>
      </c>
      <c r="DK197" s="44"/>
      <c r="DL197" s="44">
        <f t="shared" ref="DL197:DL198" si="1711">(DK197/12*5*$D197*$G197*$H197*$M197*DL$8)+(DK197/12*4*$E197*$G197*$I197*$M197*DL$9)+(DK197/12*3*$F197*$G197*$I197*$M197*DL$9)</f>
        <v>0</v>
      </c>
      <c r="DM197" s="44"/>
      <c r="DN197" s="44">
        <f>(DM197/12*5*$D197*$G197*$H197*$N197*DN$8)+(DM197/12*4*$E197*$G197*$I197*$N197*DN$9)+(DM197/12*3*$F197*$G197*$I197*$N197*DN$9)</f>
        <v>0</v>
      </c>
      <c r="DO197" s="44"/>
      <c r="DP197" s="44">
        <f t="shared" si="1068"/>
        <v>0</v>
      </c>
      <c r="DQ197" s="44">
        <f t="shared" si="1557"/>
        <v>2369</v>
      </c>
      <c r="DR197" s="44">
        <f t="shared" si="1557"/>
        <v>34470943.927906506</v>
      </c>
    </row>
    <row r="198" spans="1:122" ht="15.75" customHeight="1" x14ac:dyDescent="0.25">
      <c r="A198" s="51"/>
      <c r="B198" s="52">
        <v>167</v>
      </c>
      <c r="C198" s="38" t="s">
        <v>329</v>
      </c>
      <c r="D198" s="39">
        <f t="shared" si="1072"/>
        <v>19063</v>
      </c>
      <c r="E198" s="40">
        <v>18530</v>
      </c>
      <c r="F198" s="40">
        <v>18715</v>
      </c>
      <c r="G198" s="53">
        <v>0.66</v>
      </c>
      <c r="H198" s="42">
        <v>1</v>
      </c>
      <c r="I198" s="43">
        <v>1</v>
      </c>
      <c r="J198" s="43"/>
      <c r="K198" s="39">
        <v>1.4</v>
      </c>
      <c r="L198" s="39">
        <v>1.68</v>
      </c>
      <c r="M198" s="39">
        <v>2.23</v>
      </c>
      <c r="N198" s="39">
        <v>2.57</v>
      </c>
      <c r="O198" s="44"/>
      <c r="P198" s="44">
        <f t="shared" si="1661"/>
        <v>0</v>
      </c>
      <c r="Q198" s="44">
        <v>0</v>
      </c>
      <c r="R198" s="44">
        <f t="shared" si="1662"/>
        <v>0</v>
      </c>
      <c r="S198" s="44">
        <v>0</v>
      </c>
      <c r="T198" s="44">
        <f t="shared" si="1663"/>
        <v>0</v>
      </c>
      <c r="U198" s="44"/>
      <c r="V198" s="44">
        <f t="shared" si="1664"/>
        <v>0</v>
      </c>
      <c r="W198" s="44"/>
      <c r="X198" s="44">
        <f t="shared" si="1665"/>
        <v>0</v>
      </c>
      <c r="Y198" s="44">
        <v>0</v>
      </c>
      <c r="Z198" s="44">
        <f t="shared" si="1666"/>
        <v>0</v>
      </c>
      <c r="AA198" s="44"/>
      <c r="AB198" s="44">
        <f t="shared" si="1667"/>
        <v>0</v>
      </c>
      <c r="AC198" s="44"/>
      <c r="AD198" s="44">
        <f t="shared" si="1668"/>
        <v>0</v>
      </c>
      <c r="AE198" s="44">
        <v>0</v>
      </c>
      <c r="AF198" s="44">
        <f t="shared" si="1669"/>
        <v>0</v>
      </c>
      <c r="AG198" s="44">
        <v>0</v>
      </c>
      <c r="AH198" s="44">
        <f t="shared" si="1670"/>
        <v>0</v>
      </c>
      <c r="AI198" s="44"/>
      <c r="AJ198" s="44">
        <f t="shared" si="1671"/>
        <v>0</v>
      </c>
      <c r="AK198" s="44"/>
      <c r="AL198" s="44">
        <f t="shared" si="1672"/>
        <v>0</v>
      </c>
      <c r="AM198" s="47">
        <v>0</v>
      </c>
      <c r="AN198" s="44">
        <f t="shared" si="1673"/>
        <v>0</v>
      </c>
      <c r="AO198" s="48">
        <v>0</v>
      </c>
      <c r="AP198" s="44">
        <f t="shared" si="1674"/>
        <v>0</v>
      </c>
      <c r="AQ198" s="44"/>
      <c r="AR198" s="44">
        <f t="shared" si="1675"/>
        <v>0</v>
      </c>
      <c r="AS198" s="44">
        <v>4</v>
      </c>
      <c r="AT198" s="44">
        <f t="shared" si="1676"/>
        <v>85286.109215999997</v>
      </c>
      <c r="AU198" s="44"/>
      <c r="AV198" s="44">
        <f t="shared" si="1677"/>
        <v>0</v>
      </c>
      <c r="AW198" s="44"/>
      <c r="AX198" s="44">
        <f t="shared" si="1678"/>
        <v>0</v>
      </c>
      <c r="AY198" s="44"/>
      <c r="AZ198" s="44">
        <f t="shared" si="1679"/>
        <v>0</v>
      </c>
      <c r="BA198" s="44"/>
      <c r="BB198" s="44">
        <f t="shared" si="1680"/>
        <v>0</v>
      </c>
      <c r="BC198" s="44"/>
      <c r="BD198" s="44">
        <f t="shared" si="1681"/>
        <v>0</v>
      </c>
      <c r="BE198" s="44"/>
      <c r="BF198" s="44">
        <f t="shared" si="1682"/>
        <v>0</v>
      </c>
      <c r="BG198" s="44"/>
      <c r="BH198" s="44">
        <f t="shared" si="1683"/>
        <v>0</v>
      </c>
      <c r="BI198" s="44"/>
      <c r="BJ198" s="44">
        <f t="shared" si="1684"/>
        <v>0</v>
      </c>
      <c r="BK198" s="44">
        <f>228+7</f>
        <v>235</v>
      </c>
      <c r="BL198" s="44">
        <f t="shared" si="1685"/>
        <v>4364152.1904750001</v>
      </c>
      <c r="BM198" s="44"/>
      <c r="BN198" s="44">
        <f t="shared" si="1686"/>
        <v>0</v>
      </c>
      <c r="BO198" s="54">
        <v>80</v>
      </c>
      <c r="BP198" s="44">
        <f t="shared" si="1687"/>
        <v>1517413.4976000001</v>
      </c>
      <c r="BQ198" s="44"/>
      <c r="BR198" s="44">
        <f t="shared" si="1688"/>
        <v>0</v>
      </c>
      <c r="BS198" s="44"/>
      <c r="BT198" s="44">
        <f t="shared" si="1689"/>
        <v>0</v>
      </c>
      <c r="BU198" s="44"/>
      <c r="BV198" s="44">
        <f t="shared" si="1690"/>
        <v>0</v>
      </c>
      <c r="BW198" s="44"/>
      <c r="BX198" s="44">
        <f t="shared" si="1691"/>
        <v>0</v>
      </c>
      <c r="BY198" s="44"/>
      <c r="BZ198" s="44">
        <f t="shared" si="1692"/>
        <v>0</v>
      </c>
      <c r="CA198" s="44"/>
      <c r="CB198" s="44">
        <f t="shared" si="1693"/>
        <v>0</v>
      </c>
      <c r="CC198" s="44"/>
      <c r="CD198" s="44">
        <f t="shared" si="1694"/>
        <v>0</v>
      </c>
      <c r="CE198" s="44"/>
      <c r="CF198" s="44">
        <f t="shared" si="1695"/>
        <v>0</v>
      </c>
      <c r="CG198" s="44"/>
      <c r="CH198" s="44">
        <f t="shared" si="1696"/>
        <v>0</v>
      </c>
      <c r="CI198" s="44"/>
      <c r="CJ198" s="44">
        <f t="shared" si="1697"/>
        <v>0</v>
      </c>
      <c r="CK198" s="44">
        <v>1</v>
      </c>
      <c r="CL198" s="44">
        <f t="shared" si="1698"/>
        <v>17282.811699999998</v>
      </c>
      <c r="CM198" s="44"/>
      <c r="CN198" s="44">
        <f t="shared" si="1699"/>
        <v>0</v>
      </c>
      <c r="CO198" s="44"/>
      <c r="CP198" s="44">
        <f t="shared" si="1700"/>
        <v>0</v>
      </c>
      <c r="CQ198" s="49"/>
      <c r="CR198" s="44">
        <f t="shared" si="1701"/>
        <v>0</v>
      </c>
      <c r="CS198" s="44"/>
      <c r="CT198" s="44">
        <f t="shared" si="1702"/>
        <v>0</v>
      </c>
      <c r="CU198" s="44"/>
      <c r="CV198" s="44">
        <f t="shared" si="1703"/>
        <v>0</v>
      </c>
      <c r="CW198" s="44"/>
      <c r="CX198" s="44">
        <f t="shared" si="1704"/>
        <v>0</v>
      </c>
      <c r="CY198" s="44"/>
      <c r="CZ198" s="44">
        <f t="shared" si="1705"/>
        <v>0</v>
      </c>
      <c r="DA198" s="44"/>
      <c r="DB198" s="44">
        <f t="shared" si="1706"/>
        <v>0</v>
      </c>
      <c r="DC198" s="44"/>
      <c r="DD198" s="44">
        <f t="shared" si="1707"/>
        <v>0</v>
      </c>
      <c r="DE198" s="44"/>
      <c r="DF198" s="44">
        <f t="shared" si="1708"/>
        <v>0</v>
      </c>
      <c r="DG198" s="44"/>
      <c r="DH198" s="44">
        <f t="shared" si="1709"/>
        <v>0</v>
      </c>
      <c r="DI198" s="44"/>
      <c r="DJ198" s="44">
        <f t="shared" si="1710"/>
        <v>0</v>
      </c>
      <c r="DK198" s="44">
        <v>2</v>
      </c>
      <c r="DL198" s="44">
        <f t="shared" si="1711"/>
        <v>69908.844224999993</v>
      </c>
      <c r="DM198" s="44"/>
      <c r="DN198" s="44">
        <f>(DM198/12*5*$D198*$G198*$H198*$N198*DN$8)+(DM198/12*4*$E198*$G198*$I198*$N198*DN$9)+(DM198/12*3*$F198*$G198*$I198*$N198*DN$9)</f>
        <v>0</v>
      </c>
      <c r="DO198" s="44"/>
      <c r="DP198" s="44">
        <f t="shared" si="1068"/>
        <v>0</v>
      </c>
      <c r="DQ198" s="44">
        <f t="shared" si="1557"/>
        <v>322</v>
      </c>
      <c r="DR198" s="44">
        <f t="shared" si="1557"/>
        <v>6054043.4532160005</v>
      </c>
    </row>
    <row r="199" spans="1:122" ht="15.75" customHeight="1" x14ac:dyDescent="0.25">
      <c r="A199" s="100">
        <v>22</v>
      </c>
      <c r="B199" s="114"/>
      <c r="C199" s="102" t="s">
        <v>330</v>
      </c>
      <c r="D199" s="109">
        <f t="shared" si="1072"/>
        <v>19063</v>
      </c>
      <c r="E199" s="110">
        <v>18530</v>
      </c>
      <c r="F199" s="110">
        <v>18715</v>
      </c>
      <c r="G199" s="115">
        <v>0.8</v>
      </c>
      <c r="H199" s="111">
        <v>1</v>
      </c>
      <c r="I199" s="112">
        <v>1</v>
      </c>
      <c r="J199" s="112"/>
      <c r="K199" s="109">
        <v>1.4</v>
      </c>
      <c r="L199" s="109">
        <v>1.68</v>
      </c>
      <c r="M199" s="109">
        <v>2.23</v>
      </c>
      <c r="N199" s="109">
        <v>2.57</v>
      </c>
      <c r="O199" s="108">
        <f t="shared" ref="O199" si="1712">SUM(O200:O203)</f>
        <v>0</v>
      </c>
      <c r="P199" s="108">
        <f t="shared" ref="P199:CA199" si="1713">SUM(P200:P203)</f>
        <v>0</v>
      </c>
      <c r="Q199" s="108">
        <f t="shared" si="1713"/>
        <v>0</v>
      </c>
      <c r="R199" s="108">
        <f t="shared" si="1713"/>
        <v>0</v>
      </c>
      <c r="S199" s="108">
        <v>0</v>
      </c>
      <c r="T199" s="108">
        <f t="shared" ref="T199:AF199" si="1714">SUM(T200:T203)</f>
        <v>0</v>
      </c>
      <c r="U199" s="108">
        <f t="shared" si="1714"/>
        <v>0</v>
      </c>
      <c r="V199" s="108">
        <f t="shared" si="1714"/>
        <v>0</v>
      </c>
      <c r="W199" s="108">
        <f t="shared" si="1714"/>
        <v>0</v>
      </c>
      <c r="X199" s="108">
        <f t="shared" si="1714"/>
        <v>0</v>
      </c>
      <c r="Y199" s="108">
        <f t="shared" si="1714"/>
        <v>0</v>
      </c>
      <c r="Z199" s="108">
        <f t="shared" si="1714"/>
        <v>0</v>
      </c>
      <c r="AA199" s="108">
        <f t="shared" si="1714"/>
        <v>0</v>
      </c>
      <c r="AB199" s="108">
        <f t="shared" si="1714"/>
        <v>0</v>
      </c>
      <c r="AC199" s="108">
        <f t="shared" si="1714"/>
        <v>0</v>
      </c>
      <c r="AD199" s="108">
        <f t="shared" si="1714"/>
        <v>0</v>
      </c>
      <c r="AE199" s="108">
        <f t="shared" si="1714"/>
        <v>3</v>
      </c>
      <c r="AF199" s="108">
        <f t="shared" si="1714"/>
        <v>38489.587499999994</v>
      </c>
      <c r="AG199" s="108">
        <f t="shared" si="1713"/>
        <v>271</v>
      </c>
      <c r="AH199" s="108">
        <f t="shared" si="1713"/>
        <v>8391295.4201999996</v>
      </c>
      <c r="AI199" s="108">
        <f t="shared" si="1713"/>
        <v>0</v>
      </c>
      <c r="AJ199" s="108">
        <f t="shared" si="1713"/>
        <v>0</v>
      </c>
      <c r="AK199" s="108">
        <f t="shared" si="1713"/>
        <v>0</v>
      </c>
      <c r="AL199" s="108">
        <f t="shared" si="1713"/>
        <v>0</v>
      </c>
      <c r="AM199" s="108">
        <f t="shared" si="1713"/>
        <v>0</v>
      </c>
      <c r="AN199" s="108">
        <f t="shared" si="1713"/>
        <v>0</v>
      </c>
      <c r="AO199" s="108">
        <f t="shared" si="1713"/>
        <v>76</v>
      </c>
      <c r="AP199" s="108">
        <f t="shared" si="1713"/>
        <v>1013418.653828</v>
      </c>
      <c r="AQ199" s="108">
        <f t="shared" si="1713"/>
        <v>0</v>
      </c>
      <c r="AR199" s="108">
        <f t="shared" si="1713"/>
        <v>0</v>
      </c>
      <c r="AS199" s="108">
        <f t="shared" si="1713"/>
        <v>31</v>
      </c>
      <c r="AT199" s="108">
        <f t="shared" si="1713"/>
        <v>390571.61379600008</v>
      </c>
      <c r="AU199" s="108">
        <f t="shared" si="1713"/>
        <v>0</v>
      </c>
      <c r="AV199" s="108">
        <f t="shared" si="1713"/>
        <v>0</v>
      </c>
      <c r="AW199" s="108">
        <f t="shared" si="1713"/>
        <v>0</v>
      </c>
      <c r="AX199" s="108">
        <f t="shared" si="1713"/>
        <v>0</v>
      </c>
      <c r="AY199" s="108">
        <f t="shared" si="1713"/>
        <v>0</v>
      </c>
      <c r="AZ199" s="108">
        <f t="shared" si="1713"/>
        <v>0</v>
      </c>
      <c r="BA199" s="108">
        <f t="shared" si="1713"/>
        <v>2</v>
      </c>
      <c r="BB199" s="108">
        <f t="shared" si="1713"/>
        <v>24510.169320000001</v>
      </c>
      <c r="BC199" s="108">
        <f t="shared" si="1713"/>
        <v>0</v>
      </c>
      <c r="BD199" s="108">
        <f t="shared" si="1713"/>
        <v>0</v>
      </c>
      <c r="BE199" s="108">
        <f t="shared" si="1713"/>
        <v>0</v>
      </c>
      <c r="BF199" s="108">
        <f t="shared" si="1713"/>
        <v>0</v>
      </c>
      <c r="BG199" s="108">
        <v>0</v>
      </c>
      <c r="BH199" s="108">
        <f t="shared" ref="BH199:BI199" si="1715">SUM(BH200:BH203)</f>
        <v>0</v>
      </c>
      <c r="BI199" s="108">
        <f t="shared" si="1715"/>
        <v>0</v>
      </c>
      <c r="BJ199" s="108">
        <f t="shared" si="1713"/>
        <v>0</v>
      </c>
      <c r="BK199" s="108">
        <f t="shared" si="1713"/>
        <v>0</v>
      </c>
      <c r="BL199" s="108">
        <f t="shared" si="1713"/>
        <v>0</v>
      </c>
      <c r="BM199" s="108">
        <f t="shared" si="1713"/>
        <v>0</v>
      </c>
      <c r="BN199" s="108">
        <f t="shared" si="1713"/>
        <v>0</v>
      </c>
      <c r="BO199" s="108">
        <f t="shared" si="1713"/>
        <v>0</v>
      </c>
      <c r="BP199" s="108">
        <f t="shared" si="1713"/>
        <v>0</v>
      </c>
      <c r="BQ199" s="108">
        <f t="shared" si="1713"/>
        <v>80</v>
      </c>
      <c r="BR199" s="108">
        <f t="shared" si="1713"/>
        <v>1321837.4422399998</v>
      </c>
      <c r="BS199" s="108">
        <f t="shared" si="1713"/>
        <v>4</v>
      </c>
      <c r="BT199" s="108">
        <f t="shared" si="1713"/>
        <v>106333.90040000001</v>
      </c>
      <c r="BU199" s="108">
        <f t="shared" si="1713"/>
        <v>0</v>
      </c>
      <c r="BV199" s="108">
        <f t="shared" si="1713"/>
        <v>0</v>
      </c>
      <c r="BW199" s="108">
        <f t="shared" si="1713"/>
        <v>0</v>
      </c>
      <c r="BX199" s="108">
        <f t="shared" si="1713"/>
        <v>0</v>
      </c>
      <c r="BY199" s="108">
        <f t="shared" si="1713"/>
        <v>0</v>
      </c>
      <c r="BZ199" s="108">
        <f t="shared" si="1713"/>
        <v>0</v>
      </c>
      <c r="CA199" s="108">
        <f t="shared" si="1713"/>
        <v>0</v>
      </c>
      <c r="CB199" s="108">
        <f t="shared" ref="CB199:DR199" si="1716">SUM(CB200:CB203)</f>
        <v>0</v>
      </c>
      <c r="CC199" s="108">
        <f t="shared" si="1716"/>
        <v>0</v>
      </c>
      <c r="CD199" s="108">
        <f t="shared" si="1716"/>
        <v>0</v>
      </c>
      <c r="CE199" s="108">
        <f t="shared" si="1716"/>
        <v>0</v>
      </c>
      <c r="CF199" s="108">
        <f t="shared" si="1716"/>
        <v>0</v>
      </c>
      <c r="CG199" s="108">
        <f t="shared" si="1716"/>
        <v>0</v>
      </c>
      <c r="CH199" s="108">
        <f t="shared" si="1716"/>
        <v>0</v>
      </c>
      <c r="CI199" s="108">
        <f t="shared" si="1716"/>
        <v>0</v>
      </c>
      <c r="CJ199" s="108">
        <f t="shared" si="1716"/>
        <v>0</v>
      </c>
      <c r="CK199" s="108">
        <f t="shared" si="1716"/>
        <v>90</v>
      </c>
      <c r="CL199" s="108">
        <f t="shared" si="1716"/>
        <v>919131.34950000001</v>
      </c>
      <c r="CM199" s="108">
        <f t="shared" si="1716"/>
        <v>53</v>
      </c>
      <c r="CN199" s="108">
        <f t="shared" si="1716"/>
        <v>661959.19526100007</v>
      </c>
      <c r="CO199" s="108">
        <f t="shared" si="1716"/>
        <v>20</v>
      </c>
      <c r="CP199" s="108">
        <f t="shared" si="1716"/>
        <v>287169.22962</v>
      </c>
      <c r="CQ199" s="113">
        <f t="shared" si="1716"/>
        <v>6</v>
      </c>
      <c r="CR199" s="108">
        <f t="shared" si="1716"/>
        <v>69589.174199999979</v>
      </c>
      <c r="CS199" s="108">
        <f t="shared" si="1716"/>
        <v>9</v>
      </c>
      <c r="CT199" s="108">
        <f t="shared" si="1716"/>
        <v>231376.40755599999</v>
      </c>
      <c r="CU199" s="108">
        <f t="shared" si="1716"/>
        <v>9</v>
      </c>
      <c r="CV199" s="108">
        <f t="shared" si="1716"/>
        <v>109788.29807400002</v>
      </c>
      <c r="CW199" s="108">
        <f t="shared" si="1716"/>
        <v>15</v>
      </c>
      <c r="CX199" s="108">
        <f t="shared" si="1716"/>
        <v>263529.95690699999</v>
      </c>
      <c r="CY199" s="108">
        <f t="shared" si="1716"/>
        <v>36</v>
      </c>
      <c r="CZ199" s="108">
        <f t="shared" si="1716"/>
        <v>505213.80436799995</v>
      </c>
      <c r="DA199" s="108">
        <f t="shared" si="1716"/>
        <v>35</v>
      </c>
      <c r="DB199" s="108">
        <f t="shared" si="1716"/>
        <v>1544768.6256449998</v>
      </c>
      <c r="DC199" s="108">
        <f t="shared" si="1716"/>
        <v>9</v>
      </c>
      <c r="DD199" s="108">
        <f t="shared" si="1716"/>
        <v>104383.76129999998</v>
      </c>
      <c r="DE199" s="108">
        <f t="shared" si="1716"/>
        <v>16</v>
      </c>
      <c r="DF199" s="108">
        <f t="shared" si="1716"/>
        <v>191099.20647999996</v>
      </c>
      <c r="DG199" s="108">
        <f t="shared" si="1716"/>
        <v>1</v>
      </c>
      <c r="DH199" s="108">
        <f t="shared" si="1716"/>
        <v>15560.631449999997</v>
      </c>
      <c r="DI199" s="108">
        <f t="shared" si="1716"/>
        <v>8</v>
      </c>
      <c r="DJ199" s="108">
        <f t="shared" si="1716"/>
        <v>403234.05612000002</v>
      </c>
      <c r="DK199" s="108">
        <f t="shared" si="1716"/>
        <v>0</v>
      </c>
      <c r="DL199" s="108">
        <f t="shared" si="1716"/>
        <v>0</v>
      </c>
      <c r="DM199" s="108">
        <f t="shared" si="1716"/>
        <v>25</v>
      </c>
      <c r="DN199" s="108">
        <f t="shared" si="1716"/>
        <v>558148.19084375002</v>
      </c>
      <c r="DO199" s="108">
        <f t="shared" si="1716"/>
        <v>0</v>
      </c>
      <c r="DP199" s="108">
        <f t="shared" si="1716"/>
        <v>0</v>
      </c>
      <c r="DQ199" s="108">
        <f t="shared" si="1716"/>
        <v>799</v>
      </c>
      <c r="DR199" s="108">
        <f t="shared" si="1716"/>
        <v>17151408.674608748</v>
      </c>
    </row>
    <row r="200" spans="1:122" s="9" customFormat="1" ht="20.25" customHeight="1" x14ac:dyDescent="0.25">
      <c r="A200" s="51"/>
      <c r="B200" s="52">
        <v>168</v>
      </c>
      <c r="C200" s="38" t="s">
        <v>331</v>
      </c>
      <c r="D200" s="39">
        <f t="shared" si="1072"/>
        <v>19063</v>
      </c>
      <c r="E200" s="40">
        <v>18530</v>
      </c>
      <c r="F200" s="40">
        <v>18715</v>
      </c>
      <c r="G200" s="53">
        <v>1.1100000000000001</v>
      </c>
      <c r="H200" s="42">
        <v>1</v>
      </c>
      <c r="I200" s="43">
        <v>1</v>
      </c>
      <c r="J200" s="43"/>
      <c r="K200" s="39">
        <v>1.4</v>
      </c>
      <c r="L200" s="39">
        <v>1.68</v>
      </c>
      <c r="M200" s="39">
        <v>2.23</v>
      </c>
      <c r="N200" s="39">
        <v>2.57</v>
      </c>
      <c r="O200" s="44">
        <v>0</v>
      </c>
      <c r="P200" s="44">
        <f t="shared" ref="P200:P203" si="1717">(O200/12*5*$D200*$G200*$H200*$K200*P$8)+(O200/12*4*$E200*$G200*$I200*$K200*P$9)+(O200/12*3*$F200*$G200*$I200*$K200*P$9)</f>
        <v>0</v>
      </c>
      <c r="Q200" s="44">
        <v>0</v>
      </c>
      <c r="R200" s="44">
        <f t="shared" ref="R200:R203" si="1718">(Q200/12*5*$D200*$G200*$H200*$K200*R$8)+(Q200/12*4*$E200*$G200*$I200*$K200*R$9)+(Q200/12*3*$F200*$G200*$I200*$K200*R$9)</f>
        <v>0</v>
      </c>
      <c r="S200" s="44"/>
      <c r="T200" s="44">
        <f t="shared" ref="T200:T203" si="1719">(S200/12*5*$D200*$G200*$H200*$K200*T$8)+(S200/12*4*$E200*$G200*$I200*$K200*T$9)+(S200/12*3*$F200*$G200*$I200*$K200*T$9)</f>
        <v>0</v>
      </c>
      <c r="U200" s="44"/>
      <c r="V200" s="44">
        <f t="shared" ref="V200:V203" si="1720">(U200/12*5*$D200*$G200*$H200*$K200*V$8)+(U200/12*4*$E200*$G200*$I200*$K200*V$9)+(U200/12*3*$F200*$G200*$I200*$K200*V$9)</f>
        <v>0</v>
      </c>
      <c r="W200" s="44"/>
      <c r="X200" s="44">
        <f t="shared" ref="X200:X203" si="1721">(W200/12*5*$D200*$G200*$H200*$K200*X$8)+(W200/12*4*$E200*$G200*$I200*$K200*X$9)+(W200/12*3*$F200*$G200*$I200*$K200*X$9)</f>
        <v>0</v>
      </c>
      <c r="Y200" s="44">
        <v>0</v>
      </c>
      <c r="Z200" s="44">
        <f t="shared" ref="Z200:Z203" si="1722">(Y200/12*5*$D200*$G200*$H200*$K200*Z$8)+(Y200/12*4*$E200*$G200*$I200*$K200*Z$9)+(Y200/12*3*$F200*$G200*$I200*$K200*Z$9)</f>
        <v>0</v>
      </c>
      <c r="AA200" s="44"/>
      <c r="AB200" s="44">
        <f t="shared" ref="AB200:AB203" si="1723">(AA200/12*5*$D200*$G200*$H200*$K200*AB$8)+(AA200/12*4*$E200*$G200*$I200*$K200*AB$9)+(AA200/12*3*$F200*$G200*$I200*$K200*AB$9)</f>
        <v>0</v>
      </c>
      <c r="AC200" s="44"/>
      <c r="AD200" s="44">
        <f t="shared" ref="AD200:AD203" si="1724">(AC200/12*5*$D200*$G200*$H200*$K200*AD$8)+(AC200/12*4*$E200*$G200*$I200*$K200*AD$9)+(AC200/12*3*$F200*$G200*$I200*$K200*AD$9)</f>
        <v>0</v>
      </c>
      <c r="AE200" s="44">
        <v>0</v>
      </c>
      <c r="AF200" s="44">
        <f t="shared" ref="AF200:AF203" si="1725">(AE200/12*5*$D200*$G200*$H200*$K200*AF$8)+(AE200/12*4*$E200*$G200*$I200*$K200*AF$9)+(AE200/12*3*$F200*$G200*$I200*$K200*AF$9)</f>
        <v>0</v>
      </c>
      <c r="AG200" s="44">
        <v>6</v>
      </c>
      <c r="AH200" s="44">
        <f t="shared" ref="AH200:AH203" si="1726">(AG200/12*5*$D200*$G200*$H200*$K200*AH$8)+(AG200/12*4*$E200*$G200*$I200*$K200*AH$9)+(AG200/12*3*$F200*$G200*$I200*$K200*AH$9)</f>
        <v>186137.84805000003</v>
      </c>
      <c r="AI200" s="44"/>
      <c r="AJ200" s="44">
        <f t="shared" ref="AJ200:AJ203" si="1727">(AI200/12*5*$D200*$G200*$H200*$K200*AJ$8)+(AI200/12*4*$E200*$G200*$I200*$K200*AJ$9)+(AI200/12*3*$F200*$G200*$I200*$K200*AJ$9)</f>
        <v>0</v>
      </c>
      <c r="AK200" s="44"/>
      <c r="AL200" s="44">
        <f t="shared" ref="AL200:AL203" si="1728">(AK200/12*5*$D200*$G200*$H200*$K200*AL$8)+(AK200/12*4*$E200*$G200*$I200*$K200*AL$9)+(AK200/12*3*$F200*$G200*$I200*$K200*AL$9)</f>
        <v>0</v>
      </c>
      <c r="AM200" s="47">
        <v>0</v>
      </c>
      <c r="AN200" s="44">
        <f t="shared" ref="AN200:AN203" si="1729">(AM200/12*5*$D200*$G200*$H200*$K200*AN$8)+(AM200/12*4*$E200*$G200*$I200*$K200*AN$9)+(AM200/12*3*$F200*$G200*$I200*$K200*AN$9)</f>
        <v>0</v>
      </c>
      <c r="AO200" s="48">
        <v>0</v>
      </c>
      <c r="AP200" s="44">
        <f t="shared" ref="AP200:AP203" si="1730">(AO200/12*5*$D200*$G200*$H200*$L200*AP$8)+(AO200/12*4*$E200*$G200*$I200*$L200*AP$9)+(AO200/12*3*$F200*$G200*$I200*$L200*AP$9)</f>
        <v>0</v>
      </c>
      <c r="AQ200" s="44"/>
      <c r="AR200" s="44">
        <f t="shared" ref="AR200:AR203" si="1731">(AQ200/12*5*$D200*$G200*$H200*$L200*AR$8)+(AQ200/12*4*$E200*$G200*$I200*$L200*AR$9)+(AQ200/12*3*$F200*$G200*$I200*$L200*AR$9)</f>
        <v>0</v>
      </c>
      <c r="AS200" s="44"/>
      <c r="AT200" s="44">
        <f t="shared" ref="AT200:AT203" si="1732">(AS200/12*5*$D200*$G200*$H200*$L200*AT$8)+(AS200/12*4*$E200*$G200*$I200*$L200*AT$9)+(AS200/12*3*$F200*$G200*$I200*$L200*AT$10)</f>
        <v>0</v>
      </c>
      <c r="AU200" s="44"/>
      <c r="AV200" s="44">
        <f t="shared" ref="AV200:AV203" si="1733">(AU200/12*5*$D200*$G200*$H200*$L200*AV$8)+(AU200/12*4*$E200*$G200*$I200*$L200*AV$9)+(AU200/12*3*$F200*$G200*$I200*$L200*AV$9)</f>
        <v>0</v>
      </c>
      <c r="AW200" s="44"/>
      <c r="AX200" s="44">
        <f t="shared" ref="AX200:AX203" si="1734">(AW200/12*5*$D200*$G200*$H200*$K200*AX$8)+(AW200/12*4*$E200*$G200*$I200*$K200*AX$9)+(AW200/12*3*$F200*$G200*$I200*$K200*AX$9)</f>
        <v>0</v>
      </c>
      <c r="AY200" s="44"/>
      <c r="AZ200" s="44">
        <f t="shared" ref="AZ200:AZ203" si="1735">(AY200/12*5*$D200*$G200*$H200*$K200*AZ$8)+(AY200/12*4*$E200*$G200*$I200*$K200*AZ$9)+(AY200/12*3*$F200*$G200*$I200*$K200*AZ$9)</f>
        <v>0</v>
      </c>
      <c r="BA200" s="44"/>
      <c r="BB200" s="44">
        <f t="shared" ref="BB200:BB203" si="1736">(BA200/12*5*$D200*$G200*$H200*$L200*BB$8)+(BA200/12*4*$E200*$G200*$I200*$L200*BB$9)+(BA200/12*3*$F200*$G200*$I200*$L200*BB$9)</f>
        <v>0</v>
      </c>
      <c r="BC200" s="44"/>
      <c r="BD200" s="44">
        <f t="shared" ref="BD200:BD203" si="1737">(BC200/12*5*$D200*$G200*$H200*$K200*BD$8)+(BC200/12*4*$E200*$G200*$I200*$K200*BD$9)+(BC200/12*3*$F200*$G200*$I200*$K200*BD$9)</f>
        <v>0</v>
      </c>
      <c r="BE200" s="44"/>
      <c r="BF200" s="44">
        <f t="shared" ref="BF200:BF203" si="1738">(BE200/12*5*$D200*$G200*$H200*$K200*BF$8)+(BE200/12*4*$E200*$G200*$I200*$K200*BF$9)+(BE200/12*3*$F200*$G200*$I200*$K200*BF$9)</f>
        <v>0</v>
      </c>
      <c r="BG200" s="44"/>
      <c r="BH200" s="44">
        <f t="shared" ref="BH200:BH203" si="1739">(BG200/12*5*$D200*$G200*$H200*$K200*BH$8)+(BG200/12*4*$E200*$G200*$I200*$K200*BH$9)+(BG200/12*3*$F200*$G200*$I200*$K200*BH$9)</f>
        <v>0</v>
      </c>
      <c r="BI200" s="44"/>
      <c r="BJ200" s="44">
        <f t="shared" ref="BJ200:BJ203" si="1740">(BI200/12*5*$D200*$G200*$H200*$L200*BJ$8)+(BI200/12*4*$E200*$G200*$I200*$L200*BJ$9)+(BI200/12*3*$F200*$G200*$I200*$L200*BJ$9)</f>
        <v>0</v>
      </c>
      <c r="BK200" s="44">
        <v>0</v>
      </c>
      <c r="BL200" s="44">
        <f t="shared" ref="BL200:BL203" si="1741">(BK200/12*5*$D200*$G200*$H200*$K200*BL$8)+(BK200/12*4*$E200*$G200*$I200*$K200*BL$9)+(BK200/12*3*$F200*$G200*$I200*$K200*BL$9)</f>
        <v>0</v>
      </c>
      <c r="BM200" s="44"/>
      <c r="BN200" s="44">
        <f t="shared" ref="BN200:BN203" si="1742">(BM200/12*5*$D200*$G200*$H200*$K200*BN$8)+(BM200/12*4*$E200*$G200*$I200*$K200*BN$9)+(BM200/12*3*$F200*$G200*$I200*$K200*BN$9)</f>
        <v>0</v>
      </c>
      <c r="BO200" s="54"/>
      <c r="BP200" s="44">
        <f t="shared" ref="BP200:BP203" si="1743">(BO200/12*5*$D200*$G200*$H200*$L200*BP$8)+(BO200/12*4*$E200*$G200*$I200*$L200*BP$9)+(BO200/12*3*$F200*$G200*$I200*$L200*BP$9)</f>
        <v>0</v>
      </c>
      <c r="BQ200" s="44">
        <v>0</v>
      </c>
      <c r="BR200" s="44">
        <f t="shared" ref="BR200:BR203" si="1744">(BQ200/12*5*$D200*$G200*$H200*$L200*BR$8)+(BQ200/12*4*$E200*$G200*$I200*$L200*BR$9)+(BQ200/12*3*$F200*$G200*$I200*$L200*BR$9)</f>
        <v>0</v>
      </c>
      <c r="BS200" s="44">
        <v>4</v>
      </c>
      <c r="BT200" s="44">
        <f t="shared" ref="BT200:BT203" si="1745">(BS200/12*5*$D200*$G200*$H200*$K200*BT$8)+(BS200/12*4*$E200*$G200*$I200*$K200*BT$9)+(BS200/12*3*$F200*$G200*$I200*$K200*BT$9)</f>
        <v>106333.90040000001</v>
      </c>
      <c r="BU200" s="44"/>
      <c r="BV200" s="44">
        <f t="shared" ref="BV200:BV203" si="1746">(BU200/12*5*$D200*$G200*$H200*$K200*BV$8)+(BU200/12*4*$E200*$G200*$I200*$K200*BV$9)+(BU200/12*3*$F200*$G200*$I200*$K200*BV$9)</f>
        <v>0</v>
      </c>
      <c r="BW200" s="44"/>
      <c r="BX200" s="44">
        <f t="shared" ref="BX200:BX203" si="1747">(BW200/12*5*$D200*$G200*$H200*$L200*BX$8)+(BW200/12*4*$E200*$G200*$I200*$L200*BX$9)+(BW200/12*3*$F200*$G200*$I200*$L200*BX$9)</f>
        <v>0</v>
      </c>
      <c r="BY200" s="44"/>
      <c r="BZ200" s="44">
        <f t="shared" ref="BZ200:BZ203" si="1748">(BY200/12*5*$D200*$G200*$H200*$L200*BZ$8)+(BY200/12*4*$E200*$G200*$I200*$L200*BZ$9)+(BY200/12*3*$F200*$G200*$I200*$L200*BZ$9)</f>
        <v>0</v>
      </c>
      <c r="CA200" s="44"/>
      <c r="CB200" s="44">
        <f t="shared" ref="CB200:CB203" si="1749">(CA200/12*5*$D200*$G200*$H200*$K200*CB$8)+(CA200/12*4*$E200*$G200*$I200*$K200*CB$9)+(CA200/12*3*$F200*$G200*$I200*$K200*CB$9)</f>
        <v>0</v>
      </c>
      <c r="CC200" s="44"/>
      <c r="CD200" s="44">
        <f t="shared" ref="CD200:CD203" si="1750">(CC200/12*5*$D200*$G200*$H200*$L200*CD$8)+(CC200/12*4*$E200*$G200*$I200*$L200*CD$9)+(CC200/12*3*$F200*$G200*$I200*$L200*CD$9)</f>
        <v>0</v>
      </c>
      <c r="CE200" s="44"/>
      <c r="CF200" s="44">
        <f t="shared" ref="CF200:CF203" si="1751">(CE200/12*5*$D200*$G200*$H200*$K200*CF$8)+(CE200/12*4*$E200*$G200*$I200*$K200*CF$9)+(CE200/12*3*$F200*$G200*$I200*$K200*CF$9)</f>
        <v>0</v>
      </c>
      <c r="CG200" s="44"/>
      <c r="CH200" s="44">
        <f t="shared" ref="CH200:CH203" si="1752">(CG200/12*5*$D200*$G200*$H200*$K200*CH$8)+(CG200/12*4*$E200*$G200*$I200*$K200*CH$9)+(CG200/12*3*$F200*$G200*$I200*$K200*CH$9)</f>
        <v>0</v>
      </c>
      <c r="CI200" s="44"/>
      <c r="CJ200" s="44">
        <f t="shared" ref="CJ200:CJ203" si="1753">(CI200/12*5*$D200*$G200*$H200*$K200*CJ$8)+(CI200/12*4*$E200*$G200*$I200*$K200*CJ$9)+(CI200/12*3*$F200*$G200*$I200*$K200*CJ$9)</f>
        <v>0</v>
      </c>
      <c r="CK200" s="44"/>
      <c r="CL200" s="44">
        <f t="shared" ref="CL200:CL203" si="1754">(CK200/12*5*$D200*$G200*$H200*$K200*CL$8)+(CK200/12*4*$E200*$G200*$I200*$K200*CL$9)+(CK200/12*3*$F200*$G200*$I200*$K200*CL$9)</f>
        <v>0</v>
      </c>
      <c r="CM200" s="44"/>
      <c r="CN200" s="44">
        <f t="shared" ref="CN200:CN203" si="1755">(CM200/12*5*$D200*$G200*$H200*$L200*CN$8)+(CM200/12*4*$E200*$G200*$I200*$L200*CN$9)+(CM200/12*3*$F200*$G200*$I200*$L200*CN$9)</f>
        <v>0</v>
      </c>
      <c r="CO200" s="44"/>
      <c r="CP200" s="44">
        <f t="shared" ref="CP200:CP203" si="1756">(CO200/12*5*$D200*$G200*$H200*$L200*CP$8)+(CO200/12*4*$E200*$G200*$I200*$L200*CP$9)+(CO200/12*3*$F200*$G200*$I200*$L200*CP$9)</f>
        <v>0</v>
      </c>
      <c r="CQ200" s="49"/>
      <c r="CR200" s="44">
        <f t="shared" ref="CR200:CR203" si="1757">(CQ200/12*5*$D200*$G200*$H200*$K200*CR$8)+(CQ200/12*4*$E200*$G200*$I200*$K200*CR$9)+(CQ200/12*3*$F200*$G200*$I200*$K200*CR$9)</f>
        <v>0</v>
      </c>
      <c r="CS200" s="56"/>
      <c r="CT200" s="44">
        <f t="shared" ref="CT200:CT203" si="1758">(CS200/12*5*$D200*$G200*$H200*$L200*CT$8)+(CS200/12*4*$E200*$G200*$I200*$L200*CT$9)+(CS200/12*3*$F200*$G200*$I200*$L200*CT$9)</f>
        <v>0</v>
      </c>
      <c r="CU200" s="44"/>
      <c r="CV200" s="44">
        <f t="shared" ref="CV200:CV203" si="1759">(CU200/12*5*$D200*$G200*$H200*$L200*CV$8)+(CU200/12*4*$E200*$G200*$I200*$L200*CV$9)+(CU200/12*3*$F200*$G200*$I200*$L200*CV$9)</f>
        <v>0</v>
      </c>
      <c r="CW200" s="44"/>
      <c r="CX200" s="44">
        <f t="shared" ref="CX200:CX203" si="1760">(CW200/12*5*$D200*$G200*$H200*$L200*CX$8)+(CW200/12*4*$E200*$G200*$I200*$L200*CX$9)+(CW200/12*3*$F200*$G200*$I200*$L200*CX$9)</f>
        <v>0</v>
      </c>
      <c r="CY200" s="44"/>
      <c r="CZ200" s="44">
        <f t="shared" ref="CZ200:CZ203" si="1761">(CY200/12*5*$D200*$G200*$H200*$L200*CZ$8)+(CY200/12*4*$E200*$G200*$I200*$L200*CZ$9)+(CY200/12*3*$F200*$G200*$I200*$L200*CZ$9)</f>
        <v>0</v>
      </c>
      <c r="DA200" s="44"/>
      <c r="DB200" s="44">
        <f t="shared" ref="DB200:DB203" si="1762">(DA200/12*5*$D200*$G200*$H200*$L200*DB$8)+(DA200/12*4*$E200*$G200*$I200*$L200*DB$9)+(DA200/12*3*$F200*$G200*$I200*$L200*DB$9)</f>
        <v>0</v>
      </c>
      <c r="DC200" s="44"/>
      <c r="DD200" s="44">
        <f t="shared" ref="DD200:DD203" si="1763">(DC200/12*5*$D200*$G200*$H200*$K200*DD$8)+(DC200/12*4*$E200*$G200*$I200*$K200*DD$9)+(DC200/12*3*$F200*$G200*$I200*$K200*DD$9)</f>
        <v>0</v>
      </c>
      <c r="DE200" s="44"/>
      <c r="DF200" s="44">
        <f t="shared" ref="DF200:DF203" si="1764">(DE200/12*5*$D200*$G200*$H200*$K200*DF$8)+(DE200/12*4*$E200*$G200*$I200*$K200*DF$9)+(DE200/12*3*$F200*$G200*$I200*$K200*DF$9)</f>
        <v>0</v>
      </c>
      <c r="DG200" s="44"/>
      <c r="DH200" s="44">
        <f t="shared" ref="DH200:DH203" si="1765">(DG200/12*5*$D200*$G200*$H200*$L200*DH$8)+(DG200/12*4*$E200*$G200*$I200*$L200*DH$9)+(DG200/12*3*$F200*$G200*$I200*$L200*DH$9)</f>
        <v>0</v>
      </c>
      <c r="DI200" s="44"/>
      <c r="DJ200" s="44">
        <f t="shared" ref="DJ200:DJ203" si="1766">(DI200/12*5*$D200*$G200*$H200*$L200*DJ$8)+(DI200/12*4*$E200*$G200*$I200*$L200*DJ$9)+(DI200/12*3*$F200*$G200*$I200*$L200*DJ$9)</f>
        <v>0</v>
      </c>
      <c r="DK200" s="44"/>
      <c r="DL200" s="44">
        <f t="shared" ref="DL200:DL203" si="1767">(DK200/12*5*$D200*$G200*$H200*$M200*DL$8)+(DK200/12*4*$E200*$G200*$I200*$M200*DL$9)+(DK200/12*3*$F200*$G200*$I200*$M200*DL$9)</f>
        <v>0</v>
      </c>
      <c r="DM200" s="44"/>
      <c r="DN200" s="44">
        <f t="shared" ref="DN200:DN225" si="1768">(DM200/12*5*$D200*$G200*$H200*$N200*DN$8)+(DM200/12*4*$E200*$G200*$I200*$N200*DN$9)+(DM200/12*3*$F200*$G200*$I200*$N200*DN$9)</f>
        <v>0</v>
      </c>
      <c r="DO200" s="44"/>
      <c r="DP200" s="44">
        <f t="shared" si="1068"/>
        <v>0</v>
      </c>
      <c r="DQ200" s="44">
        <f t="shared" ref="DQ200:DR203" si="1769">SUM(O200,Q200,S200,U200,W200,Y200,AA200,AC200,AE200,AG200,AI200,AK200,AM200,AO200,AQ200,AS200,AU200,AW200,AY200,BA200,BC200,BE200,BG200,BI200,BK200,BM200,BO200,BQ200,BS200,BU200,BW200,BY200,CA200,CC200,CE200,CG200,CI200,CK200,CM200,CO200,CQ200,CS200,CU200,CW200,CY200,DA200,DC200,DE200,DG200,DI200,DK200,DM200,DO200)</f>
        <v>10</v>
      </c>
      <c r="DR200" s="44">
        <f t="shared" si="1769"/>
        <v>292471.74845000007</v>
      </c>
    </row>
    <row r="201" spans="1:122" s="9" customFormat="1" ht="15.75" customHeight="1" x14ac:dyDescent="0.25">
      <c r="A201" s="51"/>
      <c r="B201" s="52">
        <v>169</v>
      </c>
      <c r="C201" s="38" t="s">
        <v>332</v>
      </c>
      <c r="D201" s="39">
        <f t="shared" si="1072"/>
        <v>19063</v>
      </c>
      <c r="E201" s="40">
        <v>18530</v>
      </c>
      <c r="F201" s="40">
        <v>18715</v>
      </c>
      <c r="G201" s="58">
        <v>0.39</v>
      </c>
      <c r="H201" s="42">
        <v>1</v>
      </c>
      <c r="I201" s="43">
        <v>1</v>
      </c>
      <c r="J201" s="43"/>
      <c r="K201" s="39">
        <v>1.4</v>
      </c>
      <c r="L201" s="39">
        <v>1.68</v>
      </c>
      <c r="M201" s="39">
        <v>2.23</v>
      </c>
      <c r="N201" s="39">
        <v>2.57</v>
      </c>
      <c r="O201" s="44">
        <v>0</v>
      </c>
      <c r="P201" s="44">
        <f t="shared" si="1717"/>
        <v>0</v>
      </c>
      <c r="Q201" s="44">
        <v>0</v>
      </c>
      <c r="R201" s="44">
        <f t="shared" si="1718"/>
        <v>0</v>
      </c>
      <c r="S201" s="44"/>
      <c r="T201" s="44">
        <f t="shared" si="1719"/>
        <v>0</v>
      </c>
      <c r="U201" s="44"/>
      <c r="V201" s="44">
        <f t="shared" si="1720"/>
        <v>0</v>
      </c>
      <c r="W201" s="44"/>
      <c r="X201" s="44">
        <f t="shared" si="1721"/>
        <v>0</v>
      </c>
      <c r="Y201" s="44">
        <v>0</v>
      </c>
      <c r="Z201" s="44">
        <f t="shared" si="1722"/>
        <v>0</v>
      </c>
      <c r="AA201" s="44"/>
      <c r="AB201" s="44">
        <f t="shared" si="1723"/>
        <v>0</v>
      </c>
      <c r="AC201" s="44"/>
      <c r="AD201" s="44">
        <f t="shared" si="1724"/>
        <v>0</v>
      </c>
      <c r="AE201" s="44">
        <v>3</v>
      </c>
      <c r="AF201" s="44">
        <f t="shared" si="1725"/>
        <v>38489.587499999994</v>
      </c>
      <c r="AG201" s="44">
        <v>136</v>
      </c>
      <c r="AH201" s="44">
        <f t="shared" si="1726"/>
        <v>1482395.1141999997</v>
      </c>
      <c r="AI201" s="44"/>
      <c r="AJ201" s="44">
        <f t="shared" si="1727"/>
        <v>0</v>
      </c>
      <c r="AK201" s="44"/>
      <c r="AL201" s="44">
        <f t="shared" si="1728"/>
        <v>0</v>
      </c>
      <c r="AM201" s="47">
        <v>0</v>
      </c>
      <c r="AN201" s="44">
        <f t="shared" si="1729"/>
        <v>0</v>
      </c>
      <c r="AO201" s="48">
        <v>75</v>
      </c>
      <c r="AP201" s="44">
        <f t="shared" si="1730"/>
        <v>944931.32369999995</v>
      </c>
      <c r="AQ201" s="44"/>
      <c r="AR201" s="44">
        <f t="shared" si="1731"/>
        <v>0</v>
      </c>
      <c r="AS201" s="44">
        <v>31</v>
      </c>
      <c r="AT201" s="44">
        <f t="shared" si="1732"/>
        <v>390571.61379600008</v>
      </c>
      <c r="AU201" s="44"/>
      <c r="AV201" s="44">
        <f t="shared" si="1733"/>
        <v>0</v>
      </c>
      <c r="AW201" s="44"/>
      <c r="AX201" s="44">
        <f t="shared" si="1734"/>
        <v>0</v>
      </c>
      <c r="AY201" s="44"/>
      <c r="AZ201" s="44">
        <f t="shared" si="1735"/>
        <v>0</v>
      </c>
      <c r="BA201" s="44">
        <v>2</v>
      </c>
      <c r="BB201" s="44">
        <f t="shared" si="1736"/>
        <v>24510.169320000001</v>
      </c>
      <c r="BC201" s="44"/>
      <c r="BD201" s="44">
        <f t="shared" si="1737"/>
        <v>0</v>
      </c>
      <c r="BE201" s="44"/>
      <c r="BF201" s="44">
        <f t="shared" si="1738"/>
        <v>0</v>
      </c>
      <c r="BG201" s="44"/>
      <c r="BH201" s="44">
        <f t="shared" si="1739"/>
        <v>0</v>
      </c>
      <c r="BI201" s="44"/>
      <c r="BJ201" s="44">
        <f t="shared" si="1740"/>
        <v>0</v>
      </c>
      <c r="BK201" s="44">
        <v>0</v>
      </c>
      <c r="BL201" s="44">
        <f t="shared" si="1741"/>
        <v>0</v>
      </c>
      <c r="BM201" s="44"/>
      <c r="BN201" s="44">
        <f t="shared" si="1742"/>
        <v>0</v>
      </c>
      <c r="BO201" s="54"/>
      <c r="BP201" s="44">
        <f t="shared" si="1743"/>
        <v>0</v>
      </c>
      <c r="BQ201" s="44">
        <v>76</v>
      </c>
      <c r="BR201" s="44">
        <f t="shared" si="1744"/>
        <v>1057755.4478399998</v>
      </c>
      <c r="BS201" s="44"/>
      <c r="BT201" s="44">
        <f t="shared" si="1745"/>
        <v>0</v>
      </c>
      <c r="BU201" s="44"/>
      <c r="BV201" s="44">
        <f t="shared" si="1746"/>
        <v>0</v>
      </c>
      <c r="BW201" s="44"/>
      <c r="BX201" s="44">
        <f t="shared" si="1747"/>
        <v>0</v>
      </c>
      <c r="BY201" s="44"/>
      <c r="BZ201" s="44">
        <f t="shared" si="1748"/>
        <v>0</v>
      </c>
      <c r="CA201" s="44"/>
      <c r="CB201" s="44">
        <f t="shared" si="1749"/>
        <v>0</v>
      </c>
      <c r="CC201" s="44"/>
      <c r="CD201" s="44">
        <f t="shared" si="1750"/>
        <v>0</v>
      </c>
      <c r="CE201" s="44"/>
      <c r="CF201" s="44">
        <f t="shared" si="1751"/>
        <v>0</v>
      </c>
      <c r="CG201" s="44"/>
      <c r="CH201" s="44">
        <f t="shared" si="1752"/>
        <v>0</v>
      </c>
      <c r="CI201" s="44"/>
      <c r="CJ201" s="44">
        <f t="shared" si="1753"/>
        <v>0</v>
      </c>
      <c r="CK201" s="44">
        <v>90</v>
      </c>
      <c r="CL201" s="44">
        <f t="shared" si="1754"/>
        <v>919131.34950000001</v>
      </c>
      <c r="CM201" s="44">
        <v>53</v>
      </c>
      <c r="CN201" s="44">
        <f t="shared" si="1755"/>
        <v>661959.19526100007</v>
      </c>
      <c r="CO201" s="44">
        <v>20</v>
      </c>
      <c r="CP201" s="44">
        <f t="shared" si="1756"/>
        <v>287169.22962</v>
      </c>
      <c r="CQ201" s="49">
        <v>6</v>
      </c>
      <c r="CR201" s="44">
        <f t="shared" si="1757"/>
        <v>69589.174199999979</v>
      </c>
      <c r="CS201" s="56">
        <v>7</v>
      </c>
      <c r="CT201" s="44">
        <f t="shared" si="1758"/>
        <v>98236.017516000007</v>
      </c>
      <c r="CU201" s="44">
        <v>9</v>
      </c>
      <c r="CV201" s="44">
        <f t="shared" si="1759"/>
        <v>109788.29807400002</v>
      </c>
      <c r="CW201" s="44">
        <v>14</v>
      </c>
      <c r="CX201" s="44">
        <f t="shared" si="1760"/>
        <v>196836.328962</v>
      </c>
      <c r="CY201" s="44">
        <v>36</v>
      </c>
      <c r="CZ201" s="44">
        <f t="shared" si="1761"/>
        <v>505213.80436799995</v>
      </c>
      <c r="DA201" s="44">
        <v>15</v>
      </c>
      <c r="DB201" s="44">
        <f t="shared" si="1762"/>
        <v>210896.06674499999</v>
      </c>
      <c r="DC201" s="44">
        <v>9</v>
      </c>
      <c r="DD201" s="44">
        <f t="shared" si="1763"/>
        <v>104383.76129999998</v>
      </c>
      <c r="DE201" s="44">
        <v>16</v>
      </c>
      <c r="DF201" s="44">
        <f t="shared" si="1764"/>
        <v>191099.20647999996</v>
      </c>
      <c r="DG201" s="44">
        <v>1</v>
      </c>
      <c r="DH201" s="44">
        <f t="shared" si="1765"/>
        <v>15560.631449999997</v>
      </c>
      <c r="DI201" s="44">
        <v>3</v>
      </c>
      <c r="DJ201" s="44">
        <f t="shared" si="1766"/>
        <v>45276.760619999994</v>
      </c>
      <c r="DK201" s="44"/>
      <c r="DL201" s="44">
        <f t="shared" si="1767"/>
        <v>0</v>
      </c>
      <c r="DM201" s="44">
        <v>25</v>
      </c>
      <c r="DN201" s="44">
        <f t="shared" si="1768"/>
        <v>558148.19084375002</v>
      </c>
      <c r="DO201" s="44"/>
      <c r="DP201" s="44">
        <f t="shared" si="1068"/>
        <v>0</v>
      </c>
      <c r="DQ201" s="44">
        <f t="shared" si="1769"/>
        <v>627</v>
      </c>
      <c r="DR201" s="44">
        <f t="shared" si="1769"/>
        <v>7911941.2712957496</v>
      </c>
    </row>
    <row r="202" spans="1:122" ht="30.75" customHeight="1" x14ac:dyDescent="0.25">
      <c r="A202" s="51"/>
      <c r="B202" s="52">
        <v>170</v>
      </c>
      <c r="C202" s="38" t="s">
        <v>333</v>
      </c>
      <c r="D202" s="39">
        <f t="shared" si="1072"/>
        <v>19063</v>
      </c>
      <c r="E202" s="40">
        <v>18530</v>
      </c>
      <c r="F202" s="40">
        <v>18715</v>
      </c>
      <c r="G202" s="53">
        <v>1.85</v>
      </c>
      <c r="H202" s="42">
        <v>1</v>
      </c>
      <c r="I202" s="43">
        <v>1</v>
      </c>
      <c r="J202" s="43"/>
      <c r="K202" s="39">
        <v>1.4</v>
      </c>
      <c r="L202" s="39">
        <v>1.68</v>
      </c>
      <c r="M202" s="39">
        <v>2.23</v>
      </c>
      <c r="N202" s="39">
        <v>2.57</v>
      </c>
      <c r="O202" s="44">
        <v>0</v>
      </c>
      <c r="P202" s="44">
        <f t="shared" si="1717"/>
        <v>0</v>
      </c>
      <c r="Q202" s="44">
        <v>0</v>
      </c>
      <c r="R202" s="44">
        <f t="shared" si="1718"/>
        <v>0</v>
      </c>
      <c r="S202" s="44"/>
      <c r="T202" s="44">
        <f t="shared" si="1719"/>
        <v>0</v>
      </c>
      <c r="U202" s="44"/>
      <c r="V202" s="44">
        <f t="shared" si="1720"/>
        <v>0</v>
      </c>
      <c r="W202" s="44"/>
      <c r="X202" s="44">
        <f t="shared" si="1721"/>
        <v>0</v>
      </c>
      <c r="Y202" s="44">
        <v>0</v>
      </c>
      <c r="Z202" s="44">
        <f t="shared" si="1722"/>
        <v>0</v>
      </c>
      <c r="AA202" s="44"/>
      <c r="AB202" s="44">
        <f t="shared" si="1723"/>
        <v>0</v>
      </c>
      <c r="AC202" s="44"/>
      <c r="AD202" s="44">
        <f t="shared" si="1724"/>
        <v>0</v>
      </c>
      <c r="AE202" s="44">
        <v>0</v>
      </c>
      <c r="AF202" s="44">
        <f t="shared" si="1725"/>
        <v>0</v>
      </c>
      <c r="AG202" s="44">
        <v>122</v>
      </c>
      <c r="AH202" s="44">
        <f t="shared" si="1726"/>
        <v>6308004.8505833326</v>
      </c>
      <c r="AI202" s="44"/>
      <c r="AJ202" s="44">
        <f t="shared" si="1727"/>
        <v>0</v>
      </c>
      <c r="AK202" s="44"/>
      <c r="AL202" s="44">
        <f t="shared" si="1728"/>
        <v>0</v>
      </c>
      <c r="AM202" s="47">
        <v>0</v>
      </c>
      <c r="AN202" s="44">
        <f t="shared" si="1729"/>
        <v>0</v>
      </c>
      <c r="AO202" s="48">
        <v>0</v>
      </c>
      <c r="AP202" s="44">
        <f t="shared" si="1730"/>
        <v>0</v>
      </c>
      <c r="AQ202" s="44"/>
      <c r="AR202" s="44">
        <f t="shared" si="1731"/>
        <v>0</v>
      </c>
      <c r="AS202" s="44"/>
      <c r="AT202" s="44">
        <f t="shared" si="1732"/>
        <v>0</v>
      </c>
      <c r="AU202" s="44"/>
      <c r="AV202" s="44">
        <f t="shared" si="1733"/>
        <v>0</v>
      </c>
      <c r="AW202" s="44"/>
      <c r="AX202" s="44">
        <f t="shared" si="1734"/>
        <v>0</v>
      </c>
      <c r="AY202" s="44"/>
      <c r="AZ202" s="44">
        <f t="shared" si="1735"/>
        <v>0</v>
      </c>
      <c r="BA202" s="44"/>
      <c r="BB202" s="44">
        <f t="shared" si="1736"/>
        <v>0</v>
      </c>
      <c r="BC202" s="44"/>
      <c r="BD202" s="44">
        <f t="shared" si="1737"/>
        <v>0</v>
      </c>
      <c r="BE202" s="44"/>
      <c r="BF202" s="44">
        <f t="shared" si="1738"/>
        <v>0</v>
      </c>
      <c r="BG202" s="44"/>
      <c r="BH202" s="44">
        <f t="shared" si="1739"/>
        <v>0</v>
      </c>
      <c r="BI202" s="44"/>
      <c r="BJ202" s="44">
        <f t="shared" si="1740"/>
        <v>0</v>
      </c>
      <c r="BK202" s="44">
        <v>0</v>
      </c>
      <c r="BL202" s="44">
        <f t="shared" si="1741"/>
        <v>0</v>
      </c>
      <c r="BM202" s="44"/>
      <c r="BN202" s="44">
        <f t="shared" si="1742"/>
        <v>0</v>
      </c>
      <c r="BO202" s="54"/>
      <c r="BP202" s="44">
        <f t="shared" si="1743"/>
        <v>0</v>
      </c>
      <c r="BQ202" s="44">
        <v>4</v>
      </c>
      <c r="BR202" s="44">
        <f t="shared" si="1744"/>
        <v>264081.99439999997</v>
      </c>
      <c r="BS202" s="44"/>
      <c r="BT202" s="44">
        <f t="shared" si="1745"/>
        <v>0</v>
      </c>
      <c r="BU202" s="44"/>
      <c r="BV202" s="44">
        <f t="shared" si="1746"/>
        <v>0</v>
      </c>
      <c r="BW202" s="44"/>
      <c r="BX202" s="44">
        <f t="shared" si="1747"/>
        <v>0</v>
      </c>
      <c r="BY202" s="44"/>
      <c r="BZ202" s="44">
        <f t="shared" si="1748"/>
        <v>0</v>
      </c>
      <c r="CA202" s="44"/>
      <c r="CB202" s="44">
        <f t="shared" si="1749"/>
        <v>0</v>
      </c>
      <c r="CC202" s="44"/>
      <c r="CD202" s="44">
        <f t="shared" si="1750"/>
        <v>0</v>
      </c>
      <c r="CE202" s="44"/>
      <c r="CF202" s="44">
        <f t="shared" si="1751"/>
        <v>0</v>
      </c>
      <c r="CG202" s="44"/>
      <c r="CH202" s="44">
        <f t="shared" si="1752"/>
        <v>0</v>
      </c>
      <c r="CI202" s="44"/>
      <c r="CJ202" s="44">
        <f t="shared" si="1753"/>
        <v>0</v>
      </c>
      <c r="CK202" s="44"/>
      <c r="CL202" s="44">
        <f t="shared" si="1754"/>
        <v>0</v>
      </c>
      <c r="CM202" s="44"/>
      <c r="CN202" s="44">
        <f t="shared" si="1755"/>
        <v>0</v>
      </c>
      <c r="CO202" s="44"/>
      <c r="CP202" s="44">
        <f t="shared" si="1756"/>
        <v>0</v>
      </c>
      <c r="CQ202" s="49"/>
      <c r="CR202" s="44">
        <f t="shared" si="1757"/>
        <v>0</v>
      </c>
      <c r="CS202" s="44">
        <v>2</v>
      </c>
      <c r="CT202" s="44">
        <f t="shared" si="1758"/>
        <v>133140.39003999997</v>
      </c>
      <c r="CU202" s="44"/>
      <c r="CV202" s="44">
        <f t="shared" si="1759"/>
        <v>0</v>
      </c>
      <c r="CW202" s="44">
        <v>1</v>
      </c>
      <c r="CX202" s="44">
        <f t="shared" si="1760"/>
        <v>66693.627944999986</v>
      </c>
      <c r="CY202" s="44"/>
      <c r="CZ202" s="44">
        <f t="shared" si="1761"/>
        <v>0</v>
      </c>
      <c r="DA202" s="44">
        <v>20</v>
      </c>
      <c r="DB202" s="44">
        <f t="shared" si="1762"/>
        <v>1333872.5588999998</v>
      </c>
      <c r="DC202" s="44"/>
      <c r="DD202" s="44">
        <f t="shared" si="1763"/>
        <v>0</v>
      </c>
      <c r="DE202" s="44"/>
      <c r="DF202" s="44">
        <f t="shared" si="1764"/>
        <v>0</v>
      </c>
      <c r="DG202" s="44"/>
      <c r="DH202" s="44">
        <f t="shared" si="1765"/>
        <v>0</v>
      </c>
      <c r="DI202" s="44">
        <v>5</v>
      </c>
      <c r="DJ202" s="44">
        <f t="shared" si="1766"/>
        <v>357957.29550000001</v>
      </c>
      <c r="DK202" s="44"/>
      <c r="DL202" s="44">
        <f t="shared" si="1767"/>
        <v>0</v>
      </c>
      <c r="DM202" s="44"/>
      <c r="DN202" s="44">
        <f t="shared" si="1768"/>
        <v>0</v>
      </c>
      <c r="DO202" s="44"/>
      <c r="DP202" s="44">
        <f t="shared" si="1068"/>
        <v>0</v>
      </c>
      <c r="DQ202" s="44">
        <f t="shared" si="1769"/>
        <v>154</v>
      </c>
      <c r="DR202" s="44">
        <f t="shared" si="1769"/>
        <v>8463750.7173683327</v>
      </c>
    </row>
    <row r="203" spans="1:122" ht="30" customHeight="1" x14ac:dyDescent="0.25">
      <c r="A203" s="51"/>
      <c r="B203" s="52">
        <v>171</v>
      </c>
      <c r="C203" s="38" t="s">
        <v>334</v>
      </c>
      <c r="D203" s="39">
        <f t="shared" si="1072"/>
        <v>19063</v>
      </c>
      <c r="E203" s="40">
        <v>18530</v>
      </c>
      <c r="F203" s="40">
        <v>18715</v>
      </c>
      <c r="G203" s="58">
        <v>2.12</v>
      </c>
      <c r="H203" s="42">
        <v>1</v>
      </c>
      <c r="I203" s="43">
        <v>1</v>
      </c>
      <c r="J203" s="43"/>
      <c r="K203" s="39">
        <v>1.4</v>
      </c>
      <c r="L203" s="39">
        <v>1.68</v>
      </c>
      <c r="M203" s="39">
        <v>2.23</v>
      </c>
      <c r="N203" s="39">
        <v>2.57</v>
      </c>
      <c r="O203" s="44">
        <v>0</v>
      </c>
      <c r="P203" s="44">
        <f t="shared" si="1717"/>
        <v>0</v>
      </c>
      <c r="Q203" s="44">
        <v>0</v>
      </c>
      <c r="R203" s="44">
        <f t="shared" si="1718"/>
        <v>0</v>
      </c>
      <c r="S203" s="44"/>
      <c r="T203" s="44">
        <f t="shared" si="1719"/>
        <v>0</v>
      </c>
      <c r="U203" s="44"/>
      <c r="V203" s="44">
        <f t="shared" si="1720"/>
        <v>0</v>
      </c>
      <c r="W203" s="44"/>
      <c r="X203" s="44">
        <f t="shared" si="1721"/>
        <v>0</v>
      </c>
      <c r="Y203" s="44">
        <v>0</v>
      </c>
      <c r="Z203" s="44">
        <f t="shared" si="1722"/>
        <v>0</v>
      </c>
      <c r="AA203" s="44"/>
      <c r="AB203" s="44">
        <f t="shared" si="1723"/>
        <v>0</v>
      </c>
      <c r="AC203" s="44"/>
      <c r="AD203" s="44">
        <f t="shared" si="1724"/>
        <v>0</v>
      </c>
      <c r="AE203" s="44">
        <v>0</v>
      </c>
      <c r="AF203" s="44">
        <f t="shared" si="1725"/>
        <v>0</v>
      </c>
      <c r="AG203" s="44">
        <v>7</v>
      </c>
      <c r="AH203" s="44">
        <f t="shared" si="1726"/>
        <v>414757.60736666672</v>
      </c>
      <c r="AI203" s="44"/>
      <c r="AJ203" s="44">
        <f t="shared" si="1727"/>
        <v>0</v>
      </c>
      <c r="AK203" s="44"/>
      <c r="AL203" s="44">
        <f t="shared" si="1728"/>
        <v>0</v>
      </c>
      <c r="AM203" s="47">
        <v>0</v>
      </c>
      <c r="AN203" s="44">
        <f t="shared" si="1729"/>
        <v>0</v>
      </c>
      <c r="AO203" s="48">
        <v>1</v>
      </c>
      <c r="AP203" s="44">
        <f t="shared" si="1730"/>
        <v>68487.330128000001</v>
      </c>
      <c r="AQ203" s="44"/>
      <c r="AR203" s="44">
        <f t="shared" si="1731"/>
        <v>0</v>
      </c>
      <c r="AS203" s="44"/>
      <c r="AT203" s="44">
        <f t="shared" si="1732"/>
        <v>0</v>
      </c>
      <c r="AU203" s="44"/>
      <c r="AV203" s="44">
        <f t="shared" si="1733"/>
        <v>0</v>
      </c>
      <c r="AW203" s="44"/>
      <c r="AX203" s="44">
        <f t="shared" si="1734"/>
        <v>0</v>
      </c>
      <c r="AY203" s="44"/>
      <c r="AZ203" s="44">
        <f t="shared" si="1735"/>
        <v>0</v>
      </c>
      <c r="BA203" s="44"/>
      <c r="BB203" s="44">
        <f t="shared" si="1736"/>
        <v>0</v>
      </c>
      <c r="BC203" s="44"/>
      <c r="BD203" s="44">
        <f t="shared" si="1737"/>
        <v>0</v>
      </c>
      <c r="BE203" s="44"/>
      <c r="BF203" s="44">
        <f t="shared" si="1738"/>
        <v>0</v>
      </c>
      <c r="BG203" s="44"/>
      <c r="BH203" s="44">
        <f t="shared" si="1739"/>
        <v>0</v>
      </c>
      <c r="BI203" s="44"/>
      <c r="BJ203" s="44">
        <f t="shared" si="1740"/>
        <v>0</v>
      </c>
      <c r="BK203" s="44">
        <v>0</v>
      </c>
      <c r="BL203" s="44">
        <f t="shared" si="1741"/>
        <v>0</v>
      </c>
      <c r="BM203" s="44"/>
      <c r="BN203" s="44">
        <f t="shared" si="1742"/>
        <v>0</v>
      </c>
      <c r="BO203" s="54"/>
      <c r="BP203" s="44">
        <f t="shared" si="1743"/>
        <v>0</v>
      </c>
      <c r="BQ203" s="44">
        <v>0</v>
      </c>
      <c r="BR203" s="44">
        <f t="shared" si="1744"/>
        <v>0</v>
      </c>
      <c r="BS203" s="44"/>
      <c r="BT203" s="44">
        <f t="shared" si="1745"/>
        <v>0</v>
      </c>
      <c r="BU203" s="44"/>
      <c r="BV203" s="44">
        <f t="shared" si="1746"/>
        <v>0</v>
      </c>
      <c r="BW203" s="44"/>
      <c r="BX203" s="44">
        <f t="shared" si="1747"/>
        <v>0</v>
      </c>
      <c r="BY203" s="44"/>
      <c r="BZ203" s="44">
        <f t="shared" si="1748"/>
        <v>0</v>
      </c>
      <c r="CA203" s="44"/>
      <c r="CB203" s="44">
        <f t="shared" si="1749"/>
        <v>0</v>
      </c>
      <c r="CC203" s="44"/>
      <c r="CD203" s="44">
        <f t="shared" si="1750"/>
        <v>0</v>
      </c>
      <c r="CE203" s="44"/>
      <c r="CF203" s="44">
        <f t="shared" si="1751"/>
        <v>0</v>
      </c>
      <c r="CG203" s="44"/>
      <c r="CH203" s="44">
        <f t="shared" si="1752"/>
        <v>0</v>
      </c>
      <c r="CI203" s="44"/>
      <c r="CJ203" s="44">
        <f t="shared" si="1753"/>
        <v>0</v>
      </c>
      <c r="CK203" s="44"/>
      <c r="CL203" s="44">
        <f t="shared" si="1754"/>
        <v>0</v>
      </c>
      <c r="CM203" s="44"/>
      <c r="CN203" s="44">
        <f t="shared" si="1755"/>
        <v>0</v>
      </c>
      <c r="CO203" s="44"/>
      <c r="CP203" s="44">
        <f t="shared" si="1756"/>
        <v>0</v>
      </c>
      <c r="CQ203" s="49"/>
      <c r="CR203" s="44">
        <f t="shared" si="1757"/>
        <v>0</v>
      </c>
      <c r="CS203" s="44"/>
      <c r="CT203" s="44">
        <f t="shared" si="1758"/>
        <v>0</v>
      </c>
      <c r="CU203" s="44"/>
      <c r="CV203" s="44">
        <f t="shared" si="1759"/>
        <v>0</v>
      </c>
      <c r="CW203" s="44"/>
      <c r="CX203" s="44">
        <f t="shared" si="1760"/>
        <v>0</v>
      </c>
      <c r="CY203" s="44"/>
      <c r="CZ203" s="44">
        <f t="shared" si="1761"/>
        <v>0</v>
      </c>
      <c r="DA203" s="44"/>
      <c r="DB203" s="44">
        <f t="shared" si="1762"/>
        <v>0</v>
      </c>
      <c r="DC203" s="44"/>
      <c r="DD203" s="44">
        <f t="shared" si="1763"/>
        <v>0</v>
      </c>
      <c r="DE203" s="44"/>
      <c r="DF203" s="44">
        <f t="shared" si="1764"/>
        <v>0</v>
      </c>
      <c r="DG203" s="44"/>
      <c r="DH203" s="44">
        <f t="shared" si="1765"/>
        <v>0</v>
      </c>
      <c r="DI203" s="44"/>
      <c r="DJ203" s="44">
        <f t="shared" si="1766"/>
        <v>0</v>
      </c>
      <c r="DK203" s="44"/>
      <c r="DL203" s="44">
        <f t="shared" si="1767"/>
        <v>0</v>
      </c>
      <c r="DM203" s="44"/>
      <c r="DN203" s="44">
        <f t="shared" si="1768"/>
        <v>0</v>
      </c>
      <c r="DO203" s="44"/>
      <c r="DP203" s="44">
        <f t="shared" si="1068"/>
        <v>0</v>
      </c>
      <c r="DQ203" s="44">
        <f t="shared" si="1769"/>
        <v>8</v>
      </c>
      <c r="DR203" s="44">
        <f t="shared" si="1769"/>
        <v>483244.93749466672</v>
      </c>
    </row>
    <row r="204" spans="1:122" ht="15.75" customHeight="1" x14ac:dyDescent="0.25">
      <c r="A204" s="100">
        <v>23</v>
      </c>
      <c r="B204" s="114"/>
      <c r="C204" s="102" t="s">
        <v>335</v>
      </c>
      <c r="D204" s="109">
        <f t="shared" si="1072"/>
        <v>19063</v>
      </c>
      <c r="E204" s="110">
        <v>18530</v>
      </c>
      <c r="F204" s="110">
        <v>18715</v>
      </c>
      <c r="G204" s="115">
        <v>1.31</v>
      </c>
      <c r="H204" s="111">
        <v>1</v>
      </c>
      <c r="I204" s="112">
        <v>1</v>
      </c>
      <c r="J204" s="112"/>
      <c r="K204" s="109">
        <v>1.4</v>
      </c>
      <c r="L204" s="109">
        <v>1.68</v>
      </c>
      <c r="M204" s="109">
        <v>2.23</v>
      </c>
      <c r="N204" s="109">
        <v>2.57</v>
      </c>
      <c r="O204" s="108">
        <f t="shared" ref="O204:BZ204" si="1770">SUM(O205:O210)</f>
        <v>672</v>
      </c>
      <c r="P204" s="108">
        <f t="shared" si="1770"/>
        <v>21624969.752283331</v>
      </c>
      <c r="Q204" s="108">
        <f t="shared" si="1770"/>
        <v>0</v>
      </c>
      <c r="R204" s="108">
        <f t="shared" si="1770"/>
        <v>0</v>
      </c>
      <c r="S204" s="108">
        <v>0</v>
      </c>
      <c r="T204" s="108">
        <f t="shared" ref="T204:AF204" si="1771">SUM(T205:T210)</f>
        <v>0</v>
      </c>
      <c r="U204" s="108">
        <f t="shared" si="1771"/>
        <v>0</v>
      </c>
      <c r="V204" s="108">
        <f t="shared" si="1771"/>
        <v>0</v>
      </c>
      <c r="W204" s="108">
        <f t="shared" si="1771"/>
        <v>0</v>
      </c>
      <c r="X204" s="108">
        <f t="shared" si="1771"/>
        <v>0</v>
      </c>
      <c r="Y204" s="108">
        <f t="shared" si="1771"/>
        <v>284</v>
      </c>
      <c r="Z204" s="108">
        <f t="shared" si="1771"/>
        <v>10127464.056966668</v>
      </c>
      <c r="AA204" s="108">
        <f t="shared" si="1771"/>
        <v>0</v>
      </c>
      <c r="AB204" s="108">
        <f t="shared" si="1771"/>
        <v>0</v>
      </c>
      <c r="AC204" s="108">
        <f t="shared" si="1771"/>
        <v>0</v>
      </c>
      <c r="AD204" s="108">
        <f t="shared" si="1771"/>
        <v>0</v>
      </c>
      <c r="AE204" s="108">
        <f t="shared" si="1771"/>
        <v>0</v>
      </c>
      <c r="AF204" s="108">
        <f t="shared" si="1771"/>
        <v>0</v>
      </c>
      <c r="AG204" s="108">
        <f t="shared" si="1770"/>
        <v>136</v>
      </c>
      <c r="AH204" s="108">
        <f t="shared" si="1770"/>
        <v>5425946.219283333</v>
      </c>
      <c r="AI204" s="108">
        <f t="shared" si="1770"/>
        <v>5</v>
      </c>
      <c r="AJ204" s="108">
        <f t="shared" si="1770"/>
        <v>144924.344075</v>
      </c>
      <c r="AK204" s="108">
        <f t="shared" si="1770"/>
        <v>206</v>
      </c>
      <c r="AL204" s="108">
        <f t="shared" si="1770"/>
        <v>6540157.2220250005</v>
      </c>
      <c r="AM204" s="108">
        <f t="shared" si="1770"/>
        <v>12</v>
      </c>
      <c r="AN204" s="108">
        <f t="shared" si="1770"/>
        <v>303377.52445000003</v>
      </c>
      <c r="AO204" s="108">
        <f t="shared" si="1770"/>
        <v>572</v>
      </c>
      <c r="AP204" s="108">
        <f t="shared" si="1770"/>
        <v>23444311.484524</v>
      </c>
      <c r="AQ204" s="108">
        <f t="shared" si="1770"/>
        <v>91</v>
      </c>
      <c r="AR204" s="108">
        <f t="shared" si="1770"/>
        <v>3339685.1309499997</v>
      </c>
      <c r="AS204" s="108">
        <f t="shared" si="1770"/>
        <v>198</v>
      </c>
      <c r="AT204" s="108">
        <f t="shared" si="1770"/>
        <v>8139654.5750239985</v>
      </c>
      <c r="AU204" s="108">
        <f t="shared" si="1770"/>
        <v>0</v>
      </c>
      <c r="AV204" s="108">
        <f t="shared" si="1770"/>
        <v>0</v>
      </c>
      <c r="AW204" s="108">
        <f t="shared" si="1770"/>
        <v>0</v>
      </c>
      <c r="AX204" s="108">
        <f t="shared" si="1770"/>
        <v>0</v>
      </c>
      <c r="AY204" s="108">
        <f t="shared" si="1770"/>
        <v>0</v>
      </c>
      <c r="AZ204" s="108">
        <f t="shared" si="1770"/>
        <v>0</v>
      </c>
      <c r="BA204" s="108">
        <f t="shared" si="1770"/>
        <v>124</v>
      </c>
      <c r="BB204" s="108">
        <f t="shared" si="1770"/>
        <v>4969908.1790399989</v>
      </c>
      <c r="BC204" s="108">
        <f t="shared" si="1770"/>
        <v>0</v>
      </c>
      <c r="BD204" s="108">
        <f t="shared" si="1770"/>
        <v>0</v>
      </c>
      <c r="BE204" s="108">
        <f t="shared" si="1770"/>
        <v>0</v>
      </c>
      <c r="BF204" s="108">
        <f t="shared" si="1770"/>
        <v>0</v>
      </c>
      <c r="BG204" s="108">
        <v>0</v>
      </c>
      <c r="BH204" s="108">
        <f t="shared" ref="BH204:BI204" si="1772">SUM(BH205:BH210)</f>
        <v>0</v>
      </c>
      <c r="BI204" s="108">
        <f t="shared" si="1772"/>
        <v>0</v>
      </c>
      <c r="BJ204" s="108">
        <f t="shared" si="1770"/>
        <v>0</v>
      </c>
      <c r="BK204" s="108">
        <f t="shared" si="1770"/>
        <v>370</v>
      </c>
      <c r="BL204" s="108">
        <f t="shared" si="1770"/>
        <v>12642816.648769999</v>
      </c>
      <c r="BM204" s="108">
        <f t="shared" si="1770"/>
        <v>467</v>
      </c>
      <c r="BN204" s="108">
        <f t="shared" si="1770"/>
        <v>15779814.683383333</v>
      </c>
      <c r="BO204" s="108">
        <f t="shared" si="1770"/>
        <v>203</v>
      </c>
      <c r="BP204" s="108">
        <f t="shared" si="1770"/>
        <v>7738521.4488400016</v>
      </c>
      <c r="BQ204" s="108">
        <f t="shared" si="1770"/>
        <v>524</v>
      </c>
      <c r="BR204" s="108">
        <f t="shared" si="1770"/>
        <v>24191695.024839994</v>
      </c>
      <c r="BS204" s="108">
        <f t="shared" si="1770"/>
        <v>837</v>
      </c>
      <c r="BT204" s="108">
        <f t="shared" si="1770"/>
        <v>26812907.254466668</v>
      </c>
      <c r="BU204" s="108">
        <f t="shared" si="1770"/>
        <v>22</v>
      </c>
      <c r="BV204" s="108">
        <f t="shared" si="1770"/>
        <v>509184.7403066667</v>
      </c>
      <c r="BW204" s="108">
        <f t="shared" si="1770"/>
        <v>33</v>
      </c>
      <c r="BX204" s="108">
        <f t="shared" si="1770"/>
        <v>1202722.6302</v>
      </c>
      <c r="BY204" s="108">
        <f t="shared" si="1770"/>
        <v>0</v>
      </c>
      <c r="BZ204" s="108">
        <f t="shared" si="1770"/>
        <v>0</v>
      </c>
      <c r="CA204" s="108">
        <f t="shared" ref="CA204:DR204" si="1773">SUM(CA205:CA210)</f>
        <v>1034</v>
      </c>
      <c r="CB204" s="108">
        <f t="shared" si="1773"/>
        <v>39570664.611333326</v>
      </c>
      <c r="CC204" s="108">
        <f t="shared" si="1773"/>
        <v>24</v>
      </c>
      <c r="CD204" s="108">
        <f t="shared" si="1773"/>
        <v>879410.0952000001</v>
      </c>
      <c r="CE204" s="108">
        <f t="shared" si="1773"/>
        <v>0</v>
      </c>
      <c r="CF204" s="108">
        <f t="shared" si="1773"/>
        <v>0</v>
      </c>
      <c r="CG204" s="108">
        <f t="shared" si="1773"/>
        <v>24</v>
      </c>
      <c r="CH204" s="108">
        <f t="shared" si="1773"/>
        <v>600068.06496000011</v>
      </c>
      <c r="CI204" s="108">
        <f t="shared" si="1773"/>
        <v>96</v>
      </c>
      <c r="CJ204" s="108">
        <f t="shared" si="1773"/>
        <v>2389556.75868</v>
      </c>
      <c r="CK204" s="108">
        <f t="shared" si="1773"/>
        <v>191</v>
      </c>
      <c r="CL204" s="108">
        <f t="shared" si="1773"/>
        <v>6366621.2251833333</v>
      </c>
      <c r="CM204" s="108">
        <f t="shared" si="1773"/>
        <v>439</v>
      </c>
      <c r="CN204" s="108">
        <f t="shared" si="1773"/>
        <v>17780025.428977001</v>
      </c>
      <c r="CO204" s="108">
        <f t="shared" si="1773"/>
        <v>147</v>
      </c>
      <c r="CP204" s="108">
        <f t="shared" si="1773"/>
        <v>6812905.8898949986</v>
      </c>
      <c r="CQ204" s="113">
        <f t="shared" si="1773"/>
        <v>121</v>
      </c>
      <c r="CR204" s="108">
        <f t="shared" si="1773"/>
        <v>4588424.6526999995</v>
      </c>
      <c r="CS204" s="108">
        <f t="shared" si="1773"/>
        <v>66</v>
      </c>
      <c r="CT204" s="108">
        <f t="shared" si="1773"/>
        <v>2930527.9364479999</v>
      </c>
      <c r="CU204" s="108">
        <f t="shared" si="1773"/>
        <v>120</v>
      </c>
      <c r="CV204" s="108">
        <f t="shared" si="1773"/>
        <v>4673040.3795600003</v>
      </c>
      <c r="CW204" s="108">
        <f t="shared" si="1773"/>
        <v>160</v>
      </c>
      <c r="CX204" s="108">
        <f t="shared" si="1773"/>
        <v>7336299.0739500001</v>
      </c>
      <c r="CY204" s="108">
        <f t="shared" si="1773"/>
        <v>187</v>
      </c>
      <c r="CZ204" s="108">
        <f t="shared" si="1773"/>
        <v>8630735.824620001</v>
      </c>
      <c r="DA204" s="108">
        <f t="shared" si="1773"/>
        <v>162</v>
      </c>
      <c r="DB204" s="108">
        <f t="shared" si="1773"/>
        <v>7387490.9397240002</v>
      </c>
      <c r="DC204" s="108">
        <f t="shared" si="1773"/>
        <v>309</v>
      </c>
      <c r="DD204" s="108">
        <f t="shared" si="1773"/>
        <v>11690089.096699998</v>
      </c>
      <c r="DE204" s="108">
        <f t="shared" si="1773"/>
        <v>97</v>
      </c>
      <c r="DF204" s="108">
        <f t="shared" si="1773"/>
        <v>3519104.1372783333</v>
      </c>
      <c r="DG204" s="108">
        <f t="shared" si="1773"/>
        <v>20</v>
      </c>
      <c r="DH204" s="108">
        <f t="shared" si="1773"/>
        <v>948799.52789999999</v>
      </c>
      <c r="DI204" s="108">
        <f t="shared" si="1773"/>
        <v>61</v>
      </c>
      <c r="DJ204" s="108">
        <f t="shared" si="1773"/>
        <v>2927510.2058999999</v>
      </c>
      <c r="DK204" s="108">
        <f t="shared" si="1773"/>
        <v>22</v>
      </c>
      <c r="DL204" s="108">
        <f t="shared" si="1773"/>
        <v>1405591.4588875002</v>
      </c>
      <c r="DM204" s="108">
        <f t="shared" si="1773"/>
        <v>68</v>
      </c>
      <c r="DN204" s="108">
        <f t="shared" si="1773"/>
        <v>4948341.4991316656</v>
      </c>
      <c r="DO204" s="108">
        <f t="shared" si="1773"/>
        <v>0</v>
      </c>
      <c r="DP204" s="108">
        <f t="shared" si="1773"/>
        <v>0</v>
      </c>
      <c r="DQ204" s="108">
        <f t="shared" si="1773"/>
        <v>8104</v>
      </c>
      <c r="DR204" s="108">
        <f t="shared" si="1773"/>
        <v>308323267.72645617</v>
      </c>
    </row>
    <row r="205" spans="1:122" ht="15.75" customHeight="1" x14ac:dyDescent="0.25">
      <c r="A205" s="51"/>
      <c r="B205" s="52">
        <v>172</v>
      </c>
      <c r="C205" s="38" t="s">
        <v>336</v>
      </c>
      <c r="D205" s="39">
        <f t="shared" si="1072"/>
        <v>19063</v>
      </c>
      <c r="E205" s="40">
        <v>18530</v>
      </c>
      <c r="F205" s="40">
        <v>18715</v>
      </c>
      <c r="G205" s="53">
        <v>0.85</v>
      </c>
      <c r="H205" s="42">
        <v>1</v>
      </c>
      <c r="I205" s="43">
        <v>1</v>
      </c>
      <c r="J205" s="43"/>
      <c r="K205" s="39">
        <v>1.4</v>
      </c>
      <c r="L205" s="39">
        <v>1.68</v>
      </c>
      <c r="M205" s="39">
        <v>2.23</v>
      </c>
      <c r="N205" s="39">
        <v>2.57</v>
      </c>
      <c r="O205" s="44">
        <v>44</v>
      </c>
      <c r="P205" s="44">
        <f t="shared" ref="P205:P210" si="1774">(O205/12*5*$D205*$G205*$H205*$K205*P$8)+(O205/12*4*$E205*$G205*$I205*$K205*P$9)+(O205/12*3*$F205*$G205*$I205*$K205*P$9)</f>
        <v>1045278.6061666666</v>
      </c>
      <c r="Q205" s="44">
        <v>0</v>
      </c>
      <c r="R205" s="44">
        <f t="shared" ref="R205:R210" si="1775">(Q205/12*5*$D205*$G205*$H205*$K205*R$8)+(Q205/12*4*$E205*$G205*$I205*$K205*R$9)+(Q205/12*3*$F205*$G205*$I205*$K205*R$9)</f>
        <v>0</v>
      </c>
      <c r="S205" s="44">
        <v>0</v>
      </c>
      <c r="T205" s="44">
        <f t="shared" ref="T205:T210" si="1776">(S205/12*5*$D205*$G205*$H205*$K205*T$8)+(S205/12*4*$E205*$G205*$I205*$K205*T$9)+(S205/12*3*$F205*$G205*$I205*$K205*T$9)</f>
        <v>0</v>
      </c>
      <c r="U205" s="44"/>
      <c r="V205" s="44">
        <f t="shared" ref="V205:V210" si="1777">(U205/12*5*$D205*$G205*$H205*$K205*V$8)+(U205/12*4*$E205*$G205*$I205*$K205*V$9)+(U205/12*3*$F205*$G205*$I205*$K205*V$9)</f>
        <v>0</v>
      </c>
      <c r="W205" s="44">
        <v>0</v>
      </c>
      <c r="X205" s="44">
        <f t="shared" ref="X205:X210" si="1778">(W205/12*5*$D205*$G205*$H205*$K205*X$8)+(W205/12*4*$E205*$G205*$I205*$K205*X$9)+(W205/12*3*$F205*$G205*$I205*$K205*X$9)</f>
        <v>0</v>
      </c>
      <c r="Y205" s="44">
        <v>0</v>
      </c>
      <c r="Z205" s="44">
        <f t="shared" ref="Z205:Z210" si="1779">(Y205/12*5*$D205*$G205*$H205*$K205*Z$8)+(Y205/12*4*$E205*$G205*$I205*$K205*Z$9)+(Y205/12*3*$F205*$G205*$I205*$K205*Z$9)</f>
        <v>0</v>
      </c>
      <c r="AA205" s="44">
        <v>0</v>
      </c>
      <c r="AB205" s="44">
        <f t="shared" ref="AB205:AB210" si="1780">(AA205/12*5*$D205*$G205*$H205*$K205*AB$8)+(AA205/12*4*$E205*$G205*$I205*$K205*AB$9)+(AA205/12*3*$F205*$G205*$I205*$K205*AB$9)</f>
        <v>0</v>
      </c>
      <c r="AC205" s="44">
        <v>0</v>
      </c>
      <c r="AD205" s="44">
        <f t="shared" ref="AD205:AD210" si="1781">(AC205/12*5*$D205*$G205*$H205*$K205*AD$8)+(AC205/12*4*$E205*$G205*$I205*$K205*AD$9)+(AC205/12*3*$F205*$G205*$I205*$K205*AD$9)</f>
        <v>0</v>
      </c>
      <c r="AE205" s="44">
        <v>0</v>
      </c>
      <c r="AF205" s="44">
        <f t="shared" ref="AF205:AF210" si="1782">(AE205/12*5*$D205*$G205*$H205*$K205*AF$8)+(AE205/12*4*$E205*$G205*$I205*$K205*AF$9)+(AE205/12*3*$F205*$G205*$I205*$K205*AF$9)</f>
        <v>0</v>
      </c>
      <c r="AG205" s="44">
        <v>3</v>
      </c>
      <c r="AH205" s="44">
        <f t="shared" ref="AH205:AH210" si="1783">(AG205/12*5*$D205*$G205*$H205*$K205*AH$8)+(AG205/12*4*$E205*$G205*$I205*$K205*AH$9)+(AG205/12*3*$F205*$G205*$I205*$K205*AH$9)</f>
        <v>71268.995874999993</v>
      </c>
      <c r="AI205" s="44"/>
      <c r="AJ205" s="44">
        <f t="shared" ref="AJ205:AJ210" si="1784">(AI205/12*5*$D205*$G205*$H205*$K205*AJ$8)+(AI205/12*4*$E205*$G205*$I205*$K205*AJ$9)+(AI205/12*3*$F205*$G205*$I205*$K205*AJ$9)</f>
        <v>0</v>
      </c>
      <c r="AK205" s="44"/>
      <c r="AL205" s="44">
        <f t="shared" ref="AL205:AL210" si="1785">(AK205/12*5*$D205*$G205*$H205*$K205*AL$8)+(AK205/12*4*$E205*$G205*$I205*$K205*AL$9)+(AK205/12*3*$F205*$G205*$I205*$K205*AL$9)</f>
        <v>0</v>
      </c>
      <c r="AM205" s="47">
        <v>0</v>
      </c>
      <c r="AN205" s="44">
        <f t="shared" ref="AN205:AN210" si="1786">(AM205/12*5*$D205*$G205*$H205*$K205*AN$8)+(AM205/12*4*$E205*$G205*$I205*$K205*AN$9)+(AM205/12*3*$F205*$G205*$I205*$K205*AN$9)</f>
        <v>0</v>
      </c>
      <c r="AO205" s="48">
        <v>3</v>
      </c>
      <c r="AP205" s="44">
        <f t="shared" ref="AP205:AP210" si="1787">(AO205/12*5*$D205*$G205*$H205*$L205*AP$8)+(AO205/12*4*$E205*$G205*$I205*$L205*AP$9)+(AO205/12*3*$F205*$G205*$I205*$L205*AP$9)</f>
        <v>82378.628219999999</v>
      </c>
      <c r="AQ205" s="44">
        <v>1</v>
      </c>
      <c r="AR205" s="44">
        <f t="shared" ref="AR205:AR210" si="1788">(AQ205/12*5*$D205*$G205*$H205*$L205*AR$8)+(AQ205/12*4*$E205*$G205*$I205*$L205*AR$9)+(AQ205/12*3*$F205*$G205*$I205*$L205*AR$9)</f>
        <v>24273.042849999998</v>
      </c>
      <c r="AS205" s="44"/>
      <c r="AT205" s="44">
        <f t="shared" ref="AT205:AT210" si="1789">(AS205/12*5*$D205*$G205*$H205*$L205*AT$8)+(AS205/12*4*$E205*$G205*$I205*$L205*AT$9)+(AS205/12*3*$F205*$G205*$I205*$L205*AT$10)</f>
        <v>0</v>
      </c>
      <c r="AU205" s="44">
        <v>0</v>
      </c>
      <c r="AV205" s="44">
        <f t="shared" ref="AV205:AV210" si="1790">(AU205/12*5*$D205*$G205*$H205*$L205*AV$8)+(AU205/12*4*$E205*$G205*$I205*$L205*AV$9)+(AU205/12*3*$F205*$G205*$I205*$L205*AV$9)</f>
        <v>0</v>
      </c>
      <c r="AW205" s="44"/>
      <c r="AX205" s="44">
        <f t="shared" ref="AX205:AX210" si="1791">(AW205/12*5*$D205*$G205*$H205*$K205*AX$8)+(AW205/12*4*$E205*$G205*$I205*$K205*AX$9)+(AW205/12*3*$F205*$G205*$I205*$K205*AX$9)</f>
        <v>0</v>
      </c>
      <c r="AY205" s="44"/>
      <c r="AZ205" s="44">
        <f t="shared" ref="AZ205:AZ210" si="1792">(AY205/12*5*$D205*$G205*$H205*$K205*AZ$8)+(AY205/12*4*$E205*$G205*$I205*$K205*AZ$9)+(AY205/12*3*$F205*$G205*$I205*$K205*AZ$9)</f>
        <v>0</v>
      </c>
      <c r="BA205" s="44"/>
      <c r="BB205" s="44">
        <f t="shared" ref="BB205:BB210" si="1793">(BA205/12*5*$D205*$G205*$H205*$L205*BB$8)+(BA205/12*4*$E205*$G205*$I205*$L205*BB$9)+(BA205/12*3*$F205*$G205*$I205*$L205*BB$9)</f>
        <v>0</v>
      </c>
      <c r="BC205" s="44">
        <v>0</v>
      </c>
      <c r="BD205" s="44">
        <f t="shared" ref="BD205:BD210" si="1794">(BC205/12*5*$D205*$G205*$H205*$K205*BD$8)+(BC205/12*4*$E205*$G205*$I205*$K205*BD$9)+(BC205/12*3*$F205*$G205*$I205*$K205*BD$9)</f>
        <v>0</v>
      </c>
      <c r="BE205" s="44">
        <v>0</v>
      </c>
      <c r="BF205" s="44">
        <f t="shared" ref="BF205:BF210" si="1795">(BE205/12*5*$D205*$G205*$H205*$K205*BF$8)+(BE205/12*4*$E205*$G205*$I205*$K205*BF$9)+(BE205/12*3*$F205*$G205*$I205*$K205*BF$9)</f>
        <v>0</v>
      </c>
      <c r="BG205" s="44">
        <v>0</v>
      </c>
      <c r="BH205" s="44">
        <f t="shared" ref="BH205:BH210" si="1796">(BG205/12*5*$D205*$G205*$H205*$K205*BH$8)+(BG205/12*4*$E205*$G205*$I205*$K205*BH$9)+(BG205/12*3*$F205*$G205*$I205*$K205*BH$9)</f>
        <v>0</v>
      </c>
      <c r="BI205" s="44">
        <v>0</v>
      </c>
      <c r="BJ205" s="44">
        <f t="shared" ref="BJ205:BJ210" si="1797">(BI205/12*5*$D205*$G205*$H205*$L205*BJ$8)+(BI205/12*4*$E205*$G205*$I205*$L205*BJ$9)+(BI205/12*3*$F205*$G205*$I205*$L205*BJ$9)</f>
        <v>0</v>
      </c>
      <c r="BK205" s="44">
        <v>2</v>
      </c>
      <c r="BL205" s="44">
        <f t="shared" ref="BL205:BL210" si="1798">(BK205/12*5*$D205*$G205*$H205*$K205*BL$8)+(BK205/12*4*$E205*$G205*$I205*$K205*BL$9)+(BK205/12*3*$F205*$G205*$I205*$K205*BL$9)</f>
        <v>47834.034324999993</v>
      </c>
      <c r="BM205" s="44">
        <v>7</v>
      </c>
      <c r="BN205" s="44">
        <f t="shared" ref="BN205" si="1799">(BM205/12*5*$D205*$G205*$H205*$K205*BN$8)+(BM205/12*4*$E205*$G205*$I205*$K205*BN$9)+(BM205/12*3*$F205*$G205*$I205*$K205*BN$9)</f>
        <v>160180.66598333334</v>
      </c>
      <c r="BO205" s="54"/>
      <c r="BP205" s="44">
        <f t="shared" ref="BP205:BP210" si="1800">(BO205/12*5*$D205*$G205*$H205*$L205*BP$8)+(BO205/12*4*$E205*$G205*$I205*$L205*BP$9)+(BO205/12*3*$F205*$G205*$I205*$L205*BP$9)</f>
        <v>0</v>
      </c>
      <c r="BQ205" s="44">
        <v>0</v>
      </c>
      <c r="BR205" s="44">
        <f t="shared" ref="BR205:BR210" si="1801">(BQ205/12*5*$D205*$G205*$H205*$L205*BR$8)+(BQ205/12*4*$E205*$G205*$I205*$L205*BR$9)+(BQ205/12*3*$F205*$G205*$I205*$L205*BR$9)</f>
        <v>0</v>
      </c>
      <c r="BS205" s="44">
        <v>0</v>
      </c>
      <c r="BT205" s="44">
        <f t="shared" ref="BT205:BT210" si="1802">(BS205/12*5*$D205*$G205*$H205*$K205*BT$8)+(BS205/12*4*$E205*$G205*$I205*$K205*BT$9)+(BS205/12*3*$F205*$G205*$I205*$K205*BT$9)</f>
        <v>0</v>
      </c>
      <c r="BU205" s="44">
        <v>2</v>
      </c>
      <c r="BV205" s="44">
        <f t="shared" ref="BV205:BV210" si="1803">(BU205/12*5*$D205*$G205*$H205*$K205*BV$8)+(BU205/12*4*$E205*$G205*$I205*$K205*BV$9)+(BU205/12*3*$F205*$G205*$I205*$K205*BV$9)</f>
        <v>33733.985133333328</v>
      </c>
      <c r="BW205" s="44">
        <v>0</v>
      </c>
      <c r="BX205" s="44">
        <f t="shared" ref="BX205:BX210" si="1804">(BW205/12*5*$D205*$G205*$H205*$L205*BX$8)+(BW205/12*4*$E205*$G205*$I205*$L205*BX$9)+(BW205/12*3*$F205*$G205*$I205*$L205*BX$9)</f>
        <v>0</v>
      </c>
      <c r="BY205" s="44"/>
      <c r="BZ205" s="44">
        <f t="shared" ref="BZ205:BZ210" si="1805">(BY205/12*5*$D205*$G205*$H205*$L205*BZ$8)+(BY205/12*4*$E205*$G205*$I205*$L205*BZ$9)+(BY205/12*3*$F205*$G205*$I205*$L205*BZ$9)</f>
        <v>0</v>
      </c>
      <c r="CA205" s="44"/>
      <c r="CB205" s="44">
        <f t="shared" ref="CB205:CB210" si="1806">(CA205/12*5*$D205*$G205*$H205*$K205*CB$8)+(CA205/12*4*$E205*$G205*$I205*$K205*CB$9)+(CA205/12*3*$F205*$G205*$I205*$K205*CB$9)</f>
        <v>0</v>
      </c>
      <c r="CC205" s="44">
        <v>0</v>
      </c>
      <c r="CD205" s="44">
        <f t="shared" ref="CD205:CD210" si="1807">(CC205/12*5*$D205*$G205*$H205*$L205*CD$8)+(CC205/12*4*$E205*$G205*$I205*$L205*CD$9)+(CC205/12*3*$F205*$G205*$I205*$L205*CD$9)</f>
        <v>0</v>
      </c>
      <c r="CE205" s="44">
        <v>0</v>
      </c>
      <c r="CF205" s="44">
        <f t="shared" ref="CF205:CF210" si="1808">(CE205/12*5*$D205*$G205*$H205*$K205*CF$8)+(CE205/12*4*$E205*$G205*$I205*$K205*CF$9)+(CE205/12*3*$F205*$G205*$I205*$K205*CF$9)</f>
        <v>0</v>
      </c>
      <c r="CG205" s="44"/>
      <c r="CH205" s="44">
        <f t="shared" ref="CH205:CH210" si="1809">(CG205/12*5*$D205*$G205*$H205*$K205*CH$8)+(CG205/12*4*$E205*$G205*$I205*$K205*CH$9)+(CG205/12*3*$F205*$G205*$I205*$K205*CH$9)</f>
        <v>0</v>
      </c>
      <c r="CI205" s="44"/>
      <c r="CJ205" s="44">
        <f t="shared" ref="CJ205:CJ210" si="1810">(CI205/12*5*$D205*$G205*$H205*$K205*CJ$8)+(CI205/12*4*$E205*$G205*$I205*$K205*CJ$9)+(CI205/12*3*$F205*$G205*$I205*$K205*CJ$9)</f>
        <v>0</v>
      </c>
      <c r="CK205" s="44">
        <v>1</v>
      </c>
      <c r="CL205" s="44">
        <f t="shared" ref="CL205:CL210" si="1811">(CK205/12*5*$D205*$G205*$H205*$K205*CL$8)+(CK205/12*4*$E205*$G205*$I205*$K205*CL$9)+(CK205/12*3*$F205*$G205*$I205*$K205*CL$9)</f>
        <v>22258.166583333332</v>
      </c>
      <c r="CM205" s="44"/>
      <c r="CN205" s="44">
        <f t="shared" ref="CN205:CN210" si="1812">(CM205/12*5*$D205*$G205*$H205*$L205*CN$8)+(CM205/12*4*$E205*$G205*$I205*$L205*CN$9)+(CM205/12*3*$F205*$G205*$I205*$L205*CN$9)</f>
        <v>0</v>
      </c>
      <c r="CO205" s="44">
        <v>5</v>
      </c>
      <c r="CP205" s="44">
        <f t="shared" ref="CP205:CP210" si="1813">(CO205/12*5*$D205*$G205*$H205*$L205*CP$8)+(CO205/12*4*$E205*$G205*$I205*$L205*CP$9)+(CO205/12*3*$F205*$G205*$I205*$L205*CP$9)</f>
        <v>156470.41357500001</v>
      </c>
      <c r="CQ205" s="49"/>
      <c r="CR205" s="44">
        <f t="shared" ref="CR205:CR210" si="1814">(CQ205/12*5*$D205*$G205*$H205*$K205*CR$8)+(CQ205/12*4*$E205*$G205*$I205*$K205*CR$9)+(CQ205/12*3*$F205*$G205*$I205*$K205*CR$9)</f>
        <v>0</v>
      </c>
      <c r="CS205" s="44"/>
      <c r="CT205" s="44">
        <f t="shared" ref="CT205:CT210" si="1815">(CS205/12*5*$D205*$G205*$H205*$L205*CT$8)+(CS205/12*4*$E205*$G205*$I205*$L205*CT$9)+(CS205/12*3*$F205*$G205*$I205*$L205*CT$9)</f>
        <v>0</v>
      </c>
      <c r="CU205" s="44"/>
      <c r="CV205" s="44">
        <f t="shared" ref="CV205:CV210" si="1816">(CU205/12*5*$D205*$G205*$H205*$L205*CV$8)+(CU205/12*4*$E205*$G205*$I205*$L205*CV$9)+(CU205/12*3*$F205*$G205*$I205*$L205*CV$9)</f>
        <v>0</v>
      </c>
      <c r="CW205" s="44"/>
      <c r="CX205" s="44">
        <f t="shared" ref="CX205:CX210" si="1817">(CW205/12*5*$D205*$G205*$H205*$L205*CX$8)+(CW205/12*4*$E205*$G205*$I205*$L205*CX$9)+(CW205/12*3*$F205*$G205*$I205*$L205*CX$9)</f>
        <v>0</v>
      </c>
      <c r="CY205" s="44">
        <v>1</v>
      </c>
      <c r="CZ205" s="44">
        <f t="shared" ref="CZ205:CZ210" si="1818">(CY205/12*5*$D205*$G205*$H205*$L205*CZ$8)+(CY205/12*4*$E205*$G205*$I205*$L205*CZ$9)+(CY205/12*3*$F205*$G205*$I205*$L205*CZ$9)</f>
        <v>30586.305819999998</v>
      </c>
      <c r="DA205" s="44"/>
      <c r="DB205" s="44">
        <f t="shared" ref="DB205:DB210" si="1819">(DA205/12*5*$D205*$G205*$H205*$L205*DB$8)+(DA205/12*4*$E205*$G205*$I205*$L205*DB$9)+(DA205/12*3*$F205*$G205*$I205*$L205*DB$9)</f>
        <v>0</v>
      </c>
      <c r="DC205" s="44"/>
      <c r="DD205" s="44">
        <f t="shared" ref="DD205:DD210" si="1820">(DC205/12*5*$D205*$G205*$H205*$K205*DD$8)+(DC205/12*4*$E205*$G205*$I205*$K205*DD$9)+(DC205/12*3*$F205*$G205*$I205*$K205*DD$9)</f>
        <v>0</v>
      </c>
      <c r="DE205" s="44">
        <v>18</v>
      </c>
      <c r="DF205" s="44">
        <f t="shared" ref="DF205:DF210" si="1821">(DE205/12*5*$D205*$G205*$H205*$K205*DF$8)+(DE205/12*4*$E205*$G205*$I205*$K205*DF$9)+(DE205/12*3*$F205*$G205*$I205*$K205*DF$9)</f>
        <v>468560.55434999999</v>
      </c>
      <c r="DG205" s="44"/>
      <c r="DH205" s="44">
        <f t="shared" ref="DH205:DH210" si="1822">(DG205/12*5*$D205*$G205*$H205*$L205*DH$8)+(DG205/12*4*$E205*$G205*$I205*$L205*DH$9)+(DG205/12*3*$F205*$G205*$I205*$L205*DH$9)</f>
        <v>0</v>
      </c>
      <c r="DI205" s="44"/>
      <c r="DJ205" s="44">
        <f t="shared" ref="DJ205:DJ210" si="1823">(DI205/12*5*$D205*$G205*$H205*$L205*DJ$8)+(DI205/12*4*$E205*$G205*$I205*$L205*DJ$9)+(DI205/12*3*$F205*$G205*$I205*$L205*DJ$9)</f>
        <v>0</v>
      </c>
      <c r="DK205" s="44"/>
      <c r="DL205" s="44">
        <f t="shared" ref="DL205:DL210" si="1824">(DK205/12*5*$D205*$G205*$H205*$M205*DL$8)+(DK205/12*4*$E205*$G205*$I205*$M205*DL$9)+(DK205/12*3*$F205*$G205*$I205*$M205*DL$9)</f>
        <v>0</v>
      </c>
      <c r="DM205" s="44">
        <v>1</v>
      </c>
      <c r="DN205" s="44">
        <f t="shared" si="1768"/>
        <v>48659.07304791666</v>
      </c>
      <c r="DO205" s="44"/>
      <c r="DP205" s="44">
        <f t="shared" ref="DP205:DP268" si="1825">(DO205*$D205*$G205*$H205*$L205*DP$8)</f>
        <v>0</v>
      </c>
      <c r="DQ205" s="44">
        <f t="shared" ref="DQ205:DR210" si="1826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205)</f>
        <v>88</v>
      </c>
      <c r="DR205" s="44">
        <f t="shared" si="1826"/>
        <v>2191482.4719295832</v>
      </c>
    </row>
    <row r="206" spans="1:122" ht="45" customHeight="1" x14ac:dyDescent="0.25">
      <c r="A206" s="51"/>
      <c r="B206" s="52">
        <v>173</v>
      </c>
      <c r="C206" s="38" t="s">
        <v>337</v>
      </c>
      <c r="D206" s="39">
        <f t="shared" si="1072"/>
        <v>19063</v>
      </c>
      <c r="E206" s="40">
        <v>18530</v>
      </c>
      <c r="F206" s="40">
        <v>18715</v>
      </c>
      <c r="G206" s="53">
        <v>2.48</v>
      </c>
      <c r="H206" s="42">
        <v>1</v>
      </c>
      <c r="I206" s="43">
        <v>1</v>
      </c>
      <c r="J206" s="43"/>
      <c r="K206" s="39">
        <v>1.4</v>
      </c>
      <c r="L206" s="39">
        <v>1.68</v>
      </c>
      <c r="M206" s="39">
        <v>2.23</v>
      </c>
      <c r="N206" s="39">
        <v>2.57</v>
      </c>
      <c r="O206" s="44">
        <v>4</v>
      </c>
      <c r="P206" s="44">
        <f t="shared" si="1774"/>
        <v>277250.3682666666</v>
      </c>
      <c r="Q206" s="44">
        <v>0</v>
      </c>
      <c r="R206" s="44">
        <f t="shared" si="1775"/>
        <v>0</v>
      </c>
      <c r="S206" s="44"/>
      <c r="T206" s="44">
        <f t="shared" si="1776"/>
        <v>0</v>
      </c>
      <c r="U206" s="44"/>
      <c r="V206" s="44">
        <f t="shared" si="1777"/>
        <v>0</v>
      </c>
      <c r="W206" s="44"/>
      <c r="X206" s="44">
        <f t="shared" si="1778"/>
        <v>0</v>
      </c>
      <c r="Y206" s="44">
        <v>0</v>
      </c>
      <c r="Z206" s="44">
        <f t="shared" si="1779"/>
        <v>0</v>
      </c>
      <c r="AA206" s="44"/>
      <c r="AB206" s="44">
        <f t="shared" si="1780"/>
        <v>0</v>
      </c>
      <c r="AC206" s="44"/>
      <c r="AD206" s="44">
        <f t="shared" si="1781"/>
        <v>0</v>
      </c>
      <c r="AE206" s="44">
        <v>0</v>
      </c>
      <c r="AF206" s="44">
        <f t="shared" si="1782"/>
        <v>0</v>
      </c>
      <c r="AG206" s="44">
        <v>20</v>
      </c>
      <c r="AH206" s="44">
        <f t="shared" si="1783"/>
        <v>1386251.8413333334</v>
      </c>
      <c r="AI206" s="44"/>
      <c r="AJ206" s="44">
        <f t="shared" si="1784"/>
        <v>0</v>
      </c>
      <c r="AK206" s="44">
        <v>11</v>
      </c>
      <c r="AL206" s="44">
        <f t="shared" si="1785"/>
        <v>649184.91073333332</v>
      </c>
      <c r="AM206" s="47">
        <v>0</v>
      </c>
      <c r="AN206" s="44">
        <f t="shared" si="1786"/>
        <v>0</v>
      </c>
      <c r="AO206" s="48">
        <v>1</v>
      </c>
      <c r="AP206" s="44">
        <f t="shared" si="1787"/>
        <v>80117.254111999995</v>
      </c>
      <c r="AQ206" s="44"/>
      <c r="AR206" s="44">
        <f t="shared" si="1788"/>
        <v>0</v>
      </c>
      <c r="AS206" s="44"/>
      <c r="AT206" s="44">
        <f t="shared" si="1789"/>
        <v>0</v>
      </c>
      <c r="AU206" s="44"/>
      <c r="AV206" s="44">
        <f t="shared" si="1790"/>
        <v>0</v>
      </c>
      <c r="AW206" s="44"/>
      <c r="AX206" s="44">
        <f t="shared" si="1791"/>
        <v>0</v>
      </c>
      <c r="AY206" s="44"/>
      <c r="AZ206" s="44">
        <f t="shared" si="1792"/>
        <v>0</v>
      </c>
      <c r="BA206" s="44"/>
      <c r="BB206" s="44">
        <f t="shared" si="1793"/>
        <v>0</v>
      </c>
      <c r="BC206" s="44"/>
      <c r="BD206" s="44">
        <f t="shared" si="1794"/>
        <v>0</v>
      </c>
      <c r="BE206" s="44"/>
      <c r="BF206" s="44">
        <f t="shared" si="1795"/>
        <v>0</v>
      </c>
      <c r="BG206" s="44"/>
      <c r="BH206" s="44">
        <f t="shared" si="1796"/>
        <v>0</v>
      </c>
      <c r="BI206" s="44"/>
      <c r="BJ206" s="44">
        <f t="shared" si="1797"/>
        <v>0</v>
      </c>
      <c r="BK206" s="44">
        <v>0</v>
      </c>
      <c r="BL206" s="44">
        <f t="shared" si="1798"/>
        <v>0</v>
      </c>
      <c r="BM206" s="44"/>
      <c r="BN206" s="44">
        <f t="shared" ref="BN206:BN210" si="1827">(BM206/12*5*$D206*$G206*$H206*$K206*BN$8)+(BM206/12*4*$E206*$G206*$I206*$K206*BN$9)+(BM206/12*3*$F206*$G206*$I206*$K206*BN$10)</f>
        <v>0</v>
      </c>
      <c r="BO206" s="54">
        <v>10</v>
      </c>
      <c r="BP206" s="44">
        <f t="shared" si="1800"/>
        <v>712724.52160000009</v>
      </c>
      <c r="BQ206" s="44">
        <v>3</v>
      </c>
      <c r="BR206" s="44">
        <f t="shared" si="1801"/>
        <v>265509.46463999996</v>
      </c>
      <c r="BS206" s="44">
        <v>39</v>
      </c>
      <c r="BT206" s="44">
        <f t="shared" si="1802"/>
        <v>2316354.6952</v>
      </c>
      <c r="BU206" s="44"/>
      <c r="BV206" s="44">
        <f t="shared" si="1803"/>
        <v>0</v>
      </c>
      <c r="BW206" s="44"/>
      <c r="BX206" s="44">
        <f t="shared" si="1804"/>
        <v>0</v>
      </c>
      <c r="BY206" s="44"/>
      <c r="BZ206" s="44">
        <f t="shared" si="1805"/>
        <v>0</v>
      </c>
      <c r="CA206" s="44">
        <v>6</v>
      </c>
      <c r="CB206" s="44">
        <f t="shared" si="1806"/>
        <v>442515.77439999999</v>
      </c>
      <c r="CC206" s="44"/>
      <c r="CD206" s="44">
        <f t="shared" si="1807"/>
        <v>0</v>
      </c>
      <c r="CE206" s="44"/>
      <c r="CF206" s="44">
        <f t="shared" si="1808"/>
        <v>0</v>
      </c>
      <c r="CG206" s="44"/>
      <c r="CH206" s="44">
        <f t="shared" si="1809"/>
        <v>0</v>
      </c>
      <c r="CI206" s="44"/>
      <c r="CJ206" s="44">
        <f t="shared" si="1810"/>
        <v>0</v>
      </c>
      <c r="CK206" s="44"/>
      <c r="CL206" s="44">
        <f t="shared" si="1811"/>
        <v>0</v>
      </c>
      <c r="CM206" s="44"/>
      <c r="CN206" s="44">
        <f t="shared" si="1812"/>
        <v>0</v>
      </c>
      <c r="CO206" s="44"/>
      <c r="CP206" s="44">
        <f t="shared" si="1813"/>
        <v>0</v>
      </c>
      <c r="CQ206" s="49"/>
      <c r="CR206" s="44">
        <f t="shared" si="1814"/>
        <v>0</v>
      </c>
      <c r="CS206" s="44"/>
      <c r="CT206" s="44">
        <f t="shared" si="1815"/>
        <v>0</v>
      </c>
      <c r="CU206" s="44"/>
      <c r="CV206" s="44">
        <f t="shared" si="1816"/>
        <v>0</v>
      </c>
      <c r="CW206" s="44"/>
      <c r="CX206" s="44">
        <f t="shared" si="1817"/>
        <v>0</v>
      </c>
      <c r="CY206" s="44"/>
      <c r="CZ206" s="44">
        <f t="shared" si="1818"/>
        <v>0</v>
      </c>
      <c r="DA206" s="44"/>
      <c r="DB206" s="44">
        <f t="shared" si="1819"/>
        <v>0</v>
      </c>
      <c r="DC206" s="44"/>
      <c r="DD206" s="44">
        <f t="shared" si="1820"/>
        <v>0</v>
      </c>
      <c r="DE206" s="44"/>
      <c r="DF206" s="44">
        <f t="shared" si="1821"/>
        <v>0</v>
      </c>
      <c r="DG206" s="44"/>
      <c r="DH206" s="44">
        <f t="shared" si="1822"/>
        <v>0</v>
      </c>
      <c r="DI206" s="44"/>
      <c r="DJ206" s="44">
        <f t="shared" si="1823"/>
        <v>0</v>
      </c>
      <c r="DK206" s="44"/>
      <c r="DL206" s="44">
        <f t="shared" si="1824"/>
        <v>0</v>
      </c>
      <c r="DM206" s="44"/>
      <c r="DN206" s="44">
        <f t="shared" si="1768"/>
        <v>0</v>
      </c>
      <c r="DO206" s="44"/>
      <c r="DP206" s="44">
        <f t="shared" si="1825"/>
        <v>0</v>
      </c>
      <c r="DQ206" s="44">
        <f t="shared" si="1826"/>
        <v>94</v>
      </c>
      <c r="DR206" s="44">
        <f t="shared" si="1826"/>
        <v>6129908.8302853331</v>
      </c>
    </row>
    <row r="207" spans="1:122" ht="60" customHeight="1" x14ac:dyDescent="0.25">
      <c r="A207" s="51"/>
      <c r="B207" s="52">
        <v>174</v>
      </c>
      <c r="C207" s="38" t="s">
        <v>338</v>
      </c>
      <c r="D207" s="39">
        <f t="shared" ref="D207:D270" si="1828">D206</f>
        <v>19063</v>
      </c>
      <c r="E207" s="40">
        <v>18530</v>
      </c>
      <c r="F207" s="40">
        <v>18715</v>
      </c>
      <c r="G207" s="53">
        <v>0.91</v>
      </c>
      <c r="H207" s="42">
        <v>1</v>
      </c>
      <c r="I207" s="43">
        <v>1</v>
      </c>
      <c r="J207" s="43"/>
      <c r="K207" s="39">
        <v>1.4</v>
      </c>
      <c r="L207" s="39">
        <v>1.68</v>
      </c>
      <c r="M207" s="39">
        <v>2.23</v>
      </c>
      <c r="N207" s="39">
        <v>2.57</v>
      </c>
      <c r="O207" s="44">
        <v>17</v>
      </c>
      <c r="P207" s="44">
        <f t="shared" si="1774"/>
        <v>432365.24164166674</v>
      </c>
      <c r="Q207" s="44">
        <v>0</v>
      </c>
      <c r="R207" s="44">
        <f t="shared" si="1775"/>
        <v>0</v>
      </c>
      <c r="S207" s="44">
        <v>0</v>
      </c>
      <c r="T207" s="44">
        <f t="shared" si="1776"/>
        <v>0</v>
      </c>
      <c r="U207" s="44"/>
      <c r="V207" s="44">
        <f t="shared" si="1777"/>
        <v>0</v>
      </c>
      <c r="W207" s="44"/>
      <c r="X207" s="44">
        <f t="shared" si="1778"/>
        <v>0</v>
      </c>
      <c r="Y207" s="44">
        <v>2</v>
      </c>
      <c r="Z207" s="44">
        <f t="shared" si="1779"/>
        <v>50866.499016666668</v>
      </c>
      <c r="AA207" s="44"/>
      <c r="AB207" s="44">
        <f t="shared" si="1780"/>
        <v>0</v>
      </c>
      <c r="AC207" s="44">
        <v>0</v>
      </c>
      <c r="AD207" s="44">
        <f t="shared" si="1781"/>
        <v>0</v>
      </c>
      <c r="AE207" s="44">
        <v>0</v>
      </c>
      <c r="AF207" s="44">
        <f t="shared" si="1782"/>
        <v>0</v>
      </c>
      <c r="AG207" s="44">
        <v>7</v>
      </c>
      <c r="AH207" s="44">
        <f t="shared" si="1783"/>
        <v>178032.74655833334</v>
      </c>
      <c r="AI207" s="44">
        <v>0</v>
      </c>
      <c r="AJ207" s="44">
        <f t="shared" si="1784"/>
        <v>0</v>
      </c>
      <c r="AK207" s="44"/>
      <c r="AL207" s="44">
        <f t="shared" si="1785"/>
        <v>0</v>
      </c>
      <c r="AM207" s="47">
        <v>12</v>
      </c>
      <c r="AN207" s="44">
        <f t="shared" si="1786"/>
        <v>303377.52445000003</v>
      </c>
      <c r="AO207" s="48">
        <v>1</v>
      </c>
      <c r="AP207" s="44">
        <f t="shared" si="1787"/>
        <v>29397.863404</v>
      </c>
      <c r="AQ207" s="44">
        <v>0</v>
      </c>
      <c r="AR207" s="44">
        <f t="shared" si="1788"/>
        <v>0</v>
      </c>
      <c r="AS207" s="44"/>
      <c r="AT207" s="44">
        <f t="shared" si="1789"/>
        <v>0</v>
      </c>
      <c r="AU207" s="44"/>
      <c r="AV207" s="44">
        <f t="shared" si="1790"/>
        <v>0</v>
      </c>
      <c r="AW207" s="44"/>
      <c r="AX207" s="44">
        <f t="shared" si="1791"/>
        <v>0</v>
      </c>
      <c r="AY207" s="44"/>
      <c r="AZ207" s="44">
        <f t="shared" si="1792"/>
        <v>0</v>
      </c>
      <c r="BA207" s="44"/>
      <c r="BB207" s="44">
        <f t="shared" si="1793"/>
        <v>0</v>
      </c>
      <c r="BC207" s="44">
        <v>0</v>
      </c>
      <c r="BD207" s="44">
        <f t="shared" si="1794"/>
        <v>0</v>
      </c>
      <c r="BE207" s="44">
        <v>0</v>
      </c>
      <c r="BF207" s="44">
        <f t="shared" si="1795"/>
        <v>0</v>
      </c>
      <c r="BG207" s="44">
        <v>0</v>
      </c>
      <c r="BH207" s="44">
        <f t="shared" si="1796"/>
        <v>0</v>
      </c>
      <c r="BI207" s="44">
        <v>0</v>
      </c>
      <c r="BJ207" s="44">
        <f t="shared" si="1797"/>
        <v>0</v>
      </c>
      <c r="BK207" s="44">
        <v>5</v>
      </c>
      <c r="BL207" s="44">
        <f t="shared" si="1798"/>
        <v>128026.38598749999</v>
      </c>
      <c r="BM207" s="44">
        <v>3</v>
      </c>
      <c r="BN207" s="44">
        <f t="shared" si="1827"/>
        <v>73494.658509999994</v>
      </c>
      <c r="BO207" s="54"/>
      <c r="BP207" s="44">
        <f t="shared" si="1800"/>
        <v>0</v>
      </c>
      <c r="BQ207" s="44">
        <v>0</v>
      </c>
      <c r="BR207" s="44">
        <f t="shared" si="1801"/>
        <v>0</v>
      </c>
      <c r="BS207" s="44">
        <v>0</v>
      </c>
      <c r="BT207" s="44">
        <f t="shared" si="1802"/>
        <v>0</v>
      </c>
      <c r="BU207" s="44">
        <v>2</v>
      </c>
      <c r="BV207" s="44">
        <f t="shared" si="1803"/>
        <v>36115.207613333332</v>
      </c>
      <c r="BW207" s="44">
        <v>0</v>
      </c>
      <c r="BX207" s="44">
        <f t="shared" si="1804"/>
        <v>0</v>
      </c>
      <c r="BY207" s="44"/>
      <c r="BZ207" s="44">
        <f t="shared" si="1805"/>
        <v>0</v>
      </c>
      <c r="CA207" s="44"/>
      <c r="CB207" s="44">
        <f t="shared" si="1806"/>
        <v>0</v>
      </c>
      <c r="CC207" s="44">
        <v>0</v>
      </c>
      <c r="CD207" s="44">
        <f t="shared" si="1807"/>
        <v>0</v>
      </c>
      <c r="CE207" s="44">
        <v>0</v>
      </c>
      <c r="CF207" s="44">
        <f t="shared" si="1808"/>
        <v>0</v>
      </c>
      <c r="CG207" s="44"/>
      <c r="CH207" s="44">
        <f t="shared" si="1809"/>
        <v>0</v>
      </c>
      <c r="CI207" s="44"/>
      <c r="CJ207" s="44">
        <f t="shared" si="1810"/>
        <v>0</v>
      </c>
      <c r="CK207" s="44"/>
      <c r="CL207" s="44">
        <f t="shared" si="1811"/>
        <v>0</v>
      </c>
      <c r="CM207" s="44"/>
      <c r="CN207" s="44">
        <f t="shared" si="1812"/>
        <v>0</v>
      </c>
      <c r="CO207" s="44"/>
      <c r="CP207" s="44">
        <f t="shared" si="1813"/>
        <v>0</v>
      </c>
      <c r="CQ207" s="49"/>
      <c r="CR207" s="44">
        <f t="shared" si="1814"/>
        <v>0</v>
      </c>
      <c r="CS207" s="44"/>
      <c r="CT207" s="44">
        <f t="shared" si="1815"/>
        <v>0</v>
      </c>
      <c r="CU207" s="44"/>
      <c r="CV207" s="44">
        <f t="shared" si="1816"/>
        <v>0</v>
      </c>
      <c r="CW207" s="44"/>
      <c r="CX207" s="44">
        <f t="shared" si="1817"/>
        <v>0</v>
      </c>
      <c r="CY207" s="44"/>
      <c r="CZ207" s="44">
        <f t="shared" si="1818"/>
        <v>0</v>
      </c>
      <c r="DA207" s="44"/>
      <c r="DB207" s="44">
        <f t="shared" si="1819"/>
        <v>0</v>
      </c>
      <c r="DC207" s="44"/>
      <c r="DD207" s="44">
        <f t="shared" si="1820"/>
        <v>0</v>
      </c>
      <c r="DE207" s="44"/>
      <c r="DF207" s="44">
        <f t="shared" si="1821"/>
        <v>0</v>
      </c>
      <c r="DG207" s="44"/>
      <c r="DH207" s="44">
        <f t="shared" si="1822"/>
        <v>0</v>
      </c>
      <c r="DI207" s="44"/>
      <c r="DJ207" s="44">
        <f t="shared" si="1823"/>
        <v>0</v>
      </c>
      <c r="DK207" s="44"/>
      <c r="DL207" s="44">
        <f t="shared" si="1824"/>
        <v>0</v>
      </c>
      <c r="DM207" s="44"/>
      <c r="DN207" s="44">
        <f t="shared" si="1768"/>
        <v>0</v>
      </c>
      <c r="DO207" s="44"/>
      <c r="DP207" s="44">
        <f t="shared" si="1825"/>
        <v>0</v>
      </c>
      <c r="DQ207" s="44">
        <f t="shared" si="1826"/>
        <v>49</v>
      </c>
      <c r="DR207" s="44">
        <f t="shared" si="1826"/>
        <v>1231676.1271815002</v>
      </c>
    </row>
    <row r="208" spans="1:122" ht="15.75" customHeight="1" x14ac:dyDescent="0.25">
      <c r="A208" s="51"/>
      <c r="B208" s="52">
        <v>175</v>
      </c>
      <c r="C208" s="38" t="s">
        <v>339</v>
      </c>
      <c r="D208" s="39">
        <f t="shared" si="1828"/>
        <v>19063</v>
      </c>
      <c r="E208" s="40">
        <v>18530</v>
      </c>
      <c r="F208" s="40">
        <v>18715</v>
      </c>
      <c r="G208" s="53">
        <v>1.29</v>
      </c>
      <c r="H208" s="42">
        <v>1</v>
      </c>
      <c r="I208" s="43">
        <v>1</v>
      </c>
      <c r="J208" s="43"/>
      <c r="K208" s="39">
        <v>1.4</v>
      </c>
      <c r="L208" s="39">
        <v>1.68</v>
      </c>
      <c r="M208" s="39">
        <v>2.23</v>
      </c>
      <c r="N208" s="39">
        <v>2.57</v>
      </c>
      <c r="O208" s="44">
        <v>205</v>
      </c>
      <c r="P208" s="44">
        <f t="shared" si="1774"/>
        <v>7391014.1016249983</v>
      </c>
      <c r="Q208" s="44">
        <v>0</v>
      </c>
      <c r="R208" s="44">
        <f t="shared" si="1775"/>
        <v>0</v>
      </c>
      <c r="S208" s="44">
        <v>0</v>
      </c>
      <c r="T208" s="44">
        <f t="shared" si="1776"/>
        <v>0</v>
      </c>
      <c r="U208" s="44"/>
      <c r="V208" s="44">
        <f t="shared" si="1777"/>
        <v>0</v>
      </c>
      <c r="W208" s="44">
        <v>0</v>
      </c>
      <c r="X208" s="44">
        <f t="shared" si="1778"/>
        <v>0</v>
      </c>
      <c r="Y208" s="44">
        <v>264</v>
      </c>
      <c r="Z208" s="44">
        <f t="shared" si="1779"/>
        <v>9518184.0138000008</v>
      </c>
      <c r="AA208" s="44">
        <v>0</v>
      </c>
      <c r="AB208" s="44">
        <f t="shared" si="1780"/>
        <v>0</v>
      </c>
      <c r="AC208" s="44">
        <v>0</v>
      </c>
      <c r="AD208" s="44">
        <f t="shared" si="1781"/>
        <v>0</v>
      </c>
      <c r="AE208" s="44">
        <v>0</v>
      </c>
      <c r="AF208" s="44">
        <f t="shared" si="1782"/>
        <v>0</v>
      </c>
      <c r="AG208" s="44">
        <v>78</v>
      </c>
      <c r="AH208" s="44">
        <f t="shared" si="1783"/>
        <v>2812190.73135</v>
      </c>
      <c r="AI208" s="44">
        <v>3</v>
      </c>
      <c r="AJ208" s="44">
        <f t="shared" si="1784"/>
        <v>92094.780224999995</v>
      </c>
      <c r="AK208" s="44">
        <v>95</v>
      </c>
      <c r="AL208" s="44">
        <f t="shared" si="1785"/>
        <v>2916334.7071250002</v>
      </c>
      <c r="AM208" s="47">
        <v>0</v>
      </c>
      <c r="AN208" s="44">
        <f t="shared" si="1786"/>
        <v>0</v>
      </c>
      <c r="AO208" s="48">
        <v>440</v>
      </c>
      <c r="AP208" s="44">
        <f t="shared" si="1787"/>
        <v>18336513.48144</v>
      </c>
      <c r="AQ208" s="44">
        <v>90</v>
      </c>
      <c r="AR208" s="44">
        <f t="shared" si="1788"/>
        <v>3315412.0880999998</v>
      </c>
      <c r="AS208" s="44">
        <v>178</v>
      </c>
      <c r="AT208" s="44">
        <f t="shared" si="1789"/>
        <v>7417953.181127999</v>
      </c>
      <c r="AU208" s="44">
        <v>0</v>
      </c>
      <c r="AV208" s="44">
        <f t="shared" si="1790"/>
        <v>0</v>
      </c>
      <c r="AW208" s="44"/>
      <c r="AX208" s="44">
        <f t="shared" si="1791"/>
        <v>0</v>
      </c>
      <c r="AY208" s="44"/>
      <c r="AZ208" s="44">
        <f t="shared" si="1792"/>
        <v>0</v>
      </c>
      <c r="BA208" s="44">
        <v>107</v>
      </c>
      <c r="BB208" s="44">
        <f t="shared" si="1793"/>
        <v>4337357.2708199993</v>
      </c>
      <c r="BC208" s="44">
        <v>0</v>
      </c>
      <c r="BD208" s="44">
        <f t="shared" si="1794"/>
        <v>0</v>
      </c>
      <c r="BE208" s="44">
        <v>0</v>
      </c>
      <c r="BF208" s="44">
        <f t="shared" si="1795"/>
        <v>0</v>
      </c>
      <c r="BG208" s="44">
        <v>0</v>
      </c>
      <c r="BH208" s="44">
        <f t="shared" si="1796"/>
        <v>0</v>
      </c>
      <c r="BI208" s="44">
        <v>0</v>
      </c>
      <c r="BJ208" s="44">
        <f t="shared" si="1797"/>
        <v>0</v>
      </c>
      <c r="BK208" s="44">
        <v>223</v>
      </c>
      <c r="BL208" s="44">
        <f t="shared" si="1798"/>
        <v>8094362.7378074992</v>
      </c>
      <c r="BM208" s="44">
        <v>390</v>
      </c>
      <c r="BN208" s="44">
        <f t="shared" si="1827"/>
        <v>13544015.639699999</v>
      </c>
      <c r="BO208" s="54">
        <v>168</v>
      </c>
      <c r="BP208" s="44">
        <f t="shared" si="1800"/>
        <v>6228292.6742400005</v>
      </c>
      <c r="BQ208" s="44">
        <v>480</v>
      </c>
      <c r="BR208" s="44">
        <f t="shared" si="1801"/>
        <v>22097239.315199994</v>
      </c>
      <c r="BS208" s="44">
        <v>634</v>
      </c>
      <c r="BT208" s="44">
        <f t="shared" si="1802"/>
        <v>19586991.842600003</v>
      </c>
      <c r="BU208" s="44">
        <v>12</v>
      </c>
      <c r="BV208" s="44">
        <f t="shared" si="1803"/>
        <v>307177.69991999998</v>
      </c>
      <c r="BW208" s="44">
        <v>29</v>
      </c>
      <c r="BX208" s="44">
        <f t="shared" si="1804"/>
        <v>1075121.9497199999</v>
      </c>
      <c r="BY208" s="44"/>
      <c r="BZ208" s="44">
        <f t="shared" si="1805"/>
        <v>0</v>
      </c>
      <c r="CA208" s="44">
        <v>768</v>
      </c>
      <c r="CB208" s="44">
        <f t="shared" si="1806"/>
        <v>29462985.753599998</v>
      </c>
      <c r="CC208" s="44">
        <v>22</v>
      </c>
      <c r="CD208" s="44">
        <f t="shared" si="1807"/>
        <v>815609.75496000005</v>
      </c>
      <c r="CE208" s="44">
        <v>0</v>
      </c>
      <c r="CF208" s="44">
        <f t="shared" si="1808"/>
        <v>0</v>
      </c>
      <c r="CG208" s="44">
        <v>20</v>
      </c>
      <c r="CH208" s="44">
        <f t="shared" si="1809"/>
        <v>511962.83320000005</v>
      </c>
      <c r="CI208" s="44">
        <v>77</v>
      </c>
      <c r="CJ208" s="44">
        <f t="shared" si="1810"/>
        <v>1971056.9078200001</v>
      </c>
      <c r="CK208" s="44">
        <v>172</v>
      </c>
      <c r="CL208" s="44">
        <f t="shared" si="1811"/>
        <v>5810167.0606000004</v>
      </c>
      <c r="CM208" s="44">
        <v>350</v>
      </c>
      <c r="CN208" s="44">
        <f t="shared" si="1812"/>
        <v>14459340.912450001</v>
      </c>
      <c r="CO208" s="44">
        <v>128</v>
      </c>
      <c r="CP208" s="44">
        <f t="shared" si="1813"/>
        <v>6079151.691647999</v>
      </c>
      <c r="CQ208" s="49">
        <v>104</v>
      </c>
      <c r="CR208" s="44">
        <f t="shared" si="1814"/>
        <v>3989779.3207999994</v>
      </c>
      <c r="CS208" s="44">
        <v>40</v>
      </c>
      <c r="CT208" s="44">
        <f t="shared" si="1815"/>
        <v>1856768.6827200004</v>
      </c>
      <c r="CU208" s="44">
        <v>90</v>
      </c>
      <c r="CV208" s="44">
        <f t="shared" si="1816"/>
        <v>3631459.09014</v>
      </c>
      <c r="CW208" s="44">
        <v>140</v>
      </c>
      <c r="CX208" s="44">
        <f t="shared" si="1817"/>
        <v>6510740.1118200002</v>
      </c>
      <c r="CY208" s="44">
        <v>180</v>
      </c>
      <c r="CZ208" s="44">
        <f t="shared" si="1818"/>
        <v>8355459.0722399997</v>
      </c>
      <c r="DA208" s="44">
        <v>127</v>
      </c>
      <c r="DB208" s="44">
        <f t="shared" si="1819"/>
        <v>5906171.3871510001</v>
      </c>
      <c r="DC208" s="44">
        <v>269</v>
      </c>
      <c r="DD208" s="44">
        <f t="shared" si="1820"/>
        <v>10319717.666299999</v>
      </c>
      <c r="DE208" s="44">
        <v>60</v>
      </c>
      <c r="DF208" s="44">
        <f t="shared" si="1821"/>
        <v>2370365.1573000001</v>
      </c>
      <c r="DG208" s="44">
        <v>8</v>
      </c>
      <c r="DH208" s="44">
        <f t="shared" si="1822"/>
        <v>411758.2476</v>
      </c>
      <c r="DI208" s="44">
        <v>41</v>
      </c>
      <c r="DJ208" s="44">
        <f t="shared" si="1823"/>
        <v>2046741.7685399998</v>
      </c>
      <c r="DK208" s="44">
        <v>11</v>
      </c>
      <c r="DL208" s="44">
        <f t="shared" si="1824"/>
        <v>751520.07541875006</v>
      </c>
      <c r="DM208" s="44">
        <v>60</v>
      </c>
      <c r="DN208" s="44">
        <f t="shared" si="1768"/>
        <v>4430837.9457749994</v>
      </c>
      <c r="DO208" s="44"/>
      <c r="DP208" s="44">
        <f t="shared" si="1825"/>
        <v>0</v>
      </c>
      <c r="DQ208" s="44">
        <f t="shared" si="1826"/>
        <v>6063</v>
      </c>
      <c r="DR208" s="44">
        <f t="shared" si="1826"/>
        <v>236761849.65488324</v>
      </c>
    </row>
    <row r="209" spans="1:122" ht="15.75" customHeight="1" x14ac:dyDescent="0.25">
      <c r="A209" s="51"/>
      <c r="B209" s="52">
        <v>176</v>
      </c>
      <c r="C209" s="38" t="s">
        <v>340</v>
      </c>
      <c r="D209" s="39">
        <f t="shared" si="1828"/>
        <v>19063</v>
      </c>
      <c r="E209" s="40">
        <v>18530</v>
      </c>
      <c r="F209" s="40">
        <v>18715</v>
      </c>
      <c r="G209" s="53">
        <v>1.1100000000000001</v>
      </c>
      <c r="H209" s="42">
        <v>1</v>
      </c>
      <c r="I209" s="43">
        <v>1</v>
      </c>
      <c r="J209" s="43"/>
      <c r="K209" s="39">
        <v>1.4</v>
      </c>
      <c r="L209" s="39">
        <v>1.68</v>
      </c>
      <c r="M209" s="39">
        <v>2.23</v>
      </c>
      <c r="N209" s="39">
        <v>2.57</v>
      </c>
      <c r="O209" s="44">
        <v>400</v>
      </c>
      <c r="P209" s="44">
        <f t="shared" si="1774"/>
        <v>12409189.869999999</v>
      </c>
      <c r="Q209" s="44">
        <v>0</v>
      </c>
      <c r="R209" s="44">
        <f t="shared" si="1775"/>
        <v>0</v>
      </c>
      <c r="S209" s="44">
        <v>0</v>
      </c>
      <c r="T209" s="44">
        <f t="shared" si="1776"/>
        <v>0</v>
      </c>
      <c r="U209" s="44"/>
      <c r="V209" s="44">
        <f t="shared" si="1777"/>
        <v>0</v>
      </c>
      <c r="W209" s="44">
        <v>0</v>
      </c>
      <c r="X209" s="44">
        <f t="shared" si="1778"/>
        <v>0</v>
      </c>
      <c r="Y209" s="44">
        <v>18</v>
      </c>
      <c r="Z209" s="44">
        <f t="shared" si="1779"/>
        <v>558413.54414999997</v>
      </c>
      <c r="AA209" s="44">
        <v>0</v>
      </c>
      <c r="AB209" s="44">
        <f t="shared" si="1780"/>
        <v>0</v>
      </c>
      <c r="AC209" s="44">
        <v>0</v>
      </c>
      <c r="AD209" s="44">
        <f t="shared" si="1781"/>
        <v>0</v>
      </c>
      <c r="AE209" s="44">
        <v>0</v>
      </c>
      <c r="AF209" s="44">
        <f t="shared" si="1782"/>
        <v>0</v>
      </c>
      <c r="AG209" s="44">
        <v>0</v>
      </c>
      <c r="AH209" s="44">
        <f t="shared" si="1783"/>
        <v>0</v>
      </c>
      <c r="AI209" s="44">
        <v>2</v>
      </c>
      <c r="AJ209" s="44">
        <f t="shared" si="1784"/>
        <v>52829.563849999999</v>
      </c>
      <c r="AK209" s="44"/>
      <c r="AL209" s="44">
        <f t="shared" si="1785"/>
        <v>0</v>
      </c>
      <c r="AM209" s="47">
        <v>0</v>
      </c>
      <c r="AN209" s="44">
        <f t="shared" si="1786"/>
        <v>0</v>
      </c>
      <c r="AO209" s="48">
        <v>47</v>
      </c>
      <c r="AP209" s="44">
        <f t="shared" si="1787"/>
        <v>1685369.8173480001</v>
      </c>
      <c r="AQ209" s="44"/>
      <c r="AR209" s="44">
        <f t="shared" si="1788"/>
        <v>0</v>
      </c>
      <c r="AS209" s="44">
        <v>19</v>
      </c>
      <c r="AT209" s="44">
        <f t="shared" si="1789"/>
        <v>681319.71339599998</v>
      </c>
      <c r="AU209" s="44">
        <v>0</v>
      </c>
      <c r="AV209" s="44">
        <f t="shared" si="1790"/>
        <v>0</v>
      </c>
      <c r="AW209" s="44"/>
      <c r="AX209" s="44">
        <f t="shared" si="1791"/>
        <v>0</v>
      </c>
      <c r="AY209" s="44"/>
      <c r="AZ209" s="44">
        <f t="shared" si="1792"/>
        <v>0</v>
      </c>
      <c r="BA209" s="44">
        <v>8</v>
      </c>
      <c r="BB209" s="44">
        <f t="shared" si="1793"/>
        <v>279038.85071999999</v>
      </c>
      <c r="BC209" s="44">
        <v>0</v>
      </c>
      <c r="BD209" s="44">
        <f t="shared" si="1794"/>
        <v>0</v>
      </c>
      <c r="BE209" s="44">
        <v>0</v>
      </c>
      <c r="BF209" s="44">
        <f t="shared" si="1795"/>
        <v>0</v>
      </c>
      <c r="BG209" s="44">
        <v>0</v>
      </c>
      <c r="BH209" s="44">
        <f t="shared" si="1796"/>
        <v>0</v>
      </c>
      <c r="BI209" s="44">
        <v>0</v>
      </c>
      <c r="BJ209" s="44">
        <f t="shared" si="1797"/>
        <v>0</v>
      </c>
      <c r="BK209" s="44">
        <v>140</v>
      </c>
      <c r="BL209" s="44">
        <f t="shared" si="1798"/>
        <v>4372593.4906500001</v>
      </c>
      <c r="BM209" s="44">
        <v>67</v>
      </c>
      <c r="BN209" s="44">
        <f t="shared" si="1827"/>
        <v>2002123.7191899999</v>
      </c>
      <c r="BO209" s="54">
        <v>25</v>
      </c>
      <c r="BP209" s="44">
        <f t="shared" si="1800"/>
        <v>797504.25300000003</v>
      </c>
      <c r="BQ209" s="44">
        <v>0</v>
      </c>
      <c r="BR209" s="44">
        <f t="shared" si="1801"/>
        <v>0</v>
      </c>
      <c r="BS209" s="44"/>
      <c r="BT209" s="44">
        <f t="shared" si="1802"/>
        <v>0</v>
      </c>
      <c r="BU209" s="44">
        <v>6</v>
      </c>
      <c r="BV209" s="44">
        <f t="shared" si="1803"/>
        <v>132157.84764000002</v>
      </c>
      <c r="BW209" s="44">
        <v>4</v>
      </c>
      <c r="BX209" s="44">
        <f t="shared" si="1804"/>
        <v>127600.68048000001</v>
      </c>
      <c r="BY209" s="44"/>
      <c r="BZ209" s="44">
        <f t="shared" si="1805"/>
        <v>0</v>
      </c>
      <c r="CA209" s="44"/>
      <c r="CB209" s="44">
        <f t="shared" si="1806"/>
        <v>0</v>
      </c>
      <c r="CC209" s="44">
        <v>2</v>
      </c>
      <c r="CD209" s="44">
        <f t="shared" si="1807"/>
        <v>63800.340240000005</v>
      </c>
      <c r="CE209" s="44">
        <v>0</v>
      </c>
      <c r="CF209" s="44">
        <f t="shared" si="1808"/>
        <v>0</v>
      </c>
      <c r="CG209" s="44">
        <v>4</v>
      </c>
      <c r="CH209" s="44">
        <f t="shared" si="1809"/>
        <v>88105.231759999995</v>
      </c>
      <c r="CI209" s="44">
        <v>19</v>
      </c>
      <c r="CJ209" s="44">
        <f t="shared" si="1810"/>
        <v>418499.85086000001</v>
      </c>
      <c r="CK209" s="44">
        <v>15</v>
      </c>
      <c r="CL209" s="44">
        <f t="shared" si="1811"/>
        <v>435998.20424999995</v>
      </c>
      <c r="CM209" s="44">
        <v>54</v>
      </c>
      <c r="CN209" s="44">
        <f t="shared" si="1812"/>
        <v>1919585.5909020002</v>
      </c>
      <c r="CO209" s="44">
        <v>13</v>
      </c>
      <c r="CP209" s="44">
        <f t="shared" si="1813"/>
        <v>531263.07479700004</v>
      </c>
      <c r="CQ209" s="49">
        <v>8</v>
      </c>
      <c r="CR209" s="44">
        <f t="shared" si="1814"/>
        <v>264081.99439999997</v>
      </c>
      <c r="CS209" s="44">
        <v>19</v>
      </c>
      <c r="CT209" s="44">
        <f t="shared" si="1815"/>
        <v>758900.22322799987</v>
      </c>
      <c r="CU209" s="44">
        <v>30</v>
      </c>
      <c r="CV209" s="44">
        <f t="shared" si="1816"/>
        <v>1041581.28942</v>
      </c>
      <c r="CW209" s="44">
        <v>15</v>
      </c>
      <c r="CX209" s="44">
        <f t="shared" si="1817"/>
        <v>600242.65150499996</v>
      </c>
      <c r="CY209" s="44">
        <v>5</v>
      </c>
      <c r="CZ209" s="44">
        <f t="shared" si="1818"/>
        <v>199710.58506000004</v>
      </c>
      <c r="DA209" s="44">
        <v>19</v>
      </c>
      <c r="DB209" s="44">
        <f t="shared" si="1819"/>
        <v>760307.35857299995</v>
      </c>
      <c r="DC209" s="44">
        <v>28</v>
      </c>
      <c r="DD209" s="44">
        <f t="shared" si="1820"/>
        <v>924286.9804</v>
      </c>
      <c r="DE209" s="44">
        <v>11</v>
      </c>
      <c r="DF209" s="44">
        <f t="shared" si="1821"/>
        <v>373929.69729500008</v>
      </c>
      <c r="DG209" s="44">
        <v>11</v>
      </c>
      <c r="DH209" s="44">
        <f t="shared" si="1822"/>
        <v>487167.46155000001</v>
      </c>
      <c r="DI209" s="44">
        <v>16</v>
      </c>
      <c r="DJ209" s="44">
        <f t="shared" si="1823"/>
        <v>687278.00736000005</v>
      </c>
      <c r="DK209" s="44">
        <v>10</v>
      </c>
      <c r="DL209" s="44">
        <f t="shared" si="1824"/>
        <v>587869.82643750007</v>
      </c>
      <c r="DM209" s="44">
        <v>4</v>
      </c>
      <c r="DN209" s="44">
        <f t="shared" si="1768"/>
        <v>254172.09921499999</v>
      </c>
      <c r="DO209" s="44"/>
      <c r="DP209" s="44">
        <f t="shared" si="1825"/>
        <v>0</v>
      </c>
      <c r="DQ209" s="44">
        <f t="shared" si="1826"/>
        <v>1019</v>
      </c>
      <c r="DR209" s="44">
        <f t="shared" si="1826"/>
        <v>33494921.817676503</v>
      </c>
    </row>
    <row r="210" spans="1:122" ht="15.75" customHeight="1" x14ac:dyDescent="0.25">
      <c r="A210" s="51"/>
      <c r="B210" s="52">
        <v>177</v>
      </c>
      <c r="C210" s="38" t="s">
        <v>341</v>
      </c>
      <c r="D210" s="39">
        <f t="shared" si="1828"/>
        <v>19063</v>
      </c>
      <c r="E210" s="40">
        <v>18530</v>
      </c>
      <c r="F210" s="40">
        <v>18715</v>
      </c>
      <c r="G210" s="53">
        <v>1.25</v>
      </c>
      <c r="H210" s="42">
        <v>1</v>
      </c>
      <c r="I210" s="43">
        <v>1</v>
      </c>
      <c r="J210" s="43"/>
      <c r="K210" s="39">
        <v>1.4</v>
      </c>
      <c r="L210" s="39">
        <v>1.68</v>
      </c>
      <c r="M210" s="39">
        <v>2.23</v>
      </c>
      <c r="N210" s="39">
        <v>2.57</v>
      </c>
      <c r="O210" s="44">
        <v>2</v>
      </c>
      <c r="P210" s="44">
        <f t="shared" si="1774"/>
        <v>69871.564583333326</v>
      </c>
      <c r="Q210" s="44">
        <v>0</v>
      </c>
      <c r="R210" s="44">
        <f t="shared" si="1775"/>
        <v>0</v>
      </c>
      <c r="S210" s="44"/>
      <c r="T210" s="44">
        <f t="shared" si="1776"/>
        <v>0</v>
      </c>
      <c r="U210" s="44"/>
      <c r="V210" s="44">
        <f t="shared" si="1777"/>
        <v>0</v>
      </c>
      <c r="W210" s="44"/>
      <c r="X210" s="44">
        <f t="shared" si="1778"/>
        <v>0</v>
      </c>
      <c r="Y210" s="44">
        <v>0</v>
      </c>
      <c r="Z210" s="44">
        <f t="shared" si="1779"/>
        <v>0</v>
      </c>
      <c r="AA210" s="44"/>
      <c r="AB210" s="44">
        <f t="shared" si="1780"/>
        <v>0</v>
      </c>
      <c r="AC210" s="44"/>
      <c r="AD210" s="44">
        <f t="shared" si="1781"/>
        <v>0</v>
      </c>
      <c r="AE210" s="44">
        <v>0</v>
      </c>
      <c r="AF210" s="44">
        <f t="shared" si="1782"/>
        <v>0</v>
      </c>
      <c r="AG210" s="44">
        <v>28</v>
      </c>
      <c r="AH210" s="44">
        <f t="shared" si="1783"/>
        <v>978201.90416666679</v>
      </c>
      <c r="AI210" s="44"/>
      <c r="AJ210" s="44">
        <f t="shared" si="1784"/>
        <v>0</v>
      </c>
      <c r="AK210" s="44">
        <v>100</v>
      </c>
      <c r="AL210" s="44">
        <f t="shared" si="1785"/>
        <v>2974637.604166667</v>
      </c>
      <c r="AM210" s="47">
        <v>0</v>
      </c>
      <c r="AN210" s="44">
        <f t="shared" si="1786"/>
        <v>0</v>
      </c>
      <c r="AO210" s="48">
        <v>80</v>
      </c>
      <c r="AP210" s="44">
        <f t="shared" si="1787"/>
        <v>3230534.44</v>
      </c>
      <c r="AQ210" s="44"/>
      <c r="AR210" s="44">
        <f t="shared" si="1788"/>
        <v>0</v>
      </c>
      <c r="AS210" s="44">
        <v>1</v>
      </c>
      <c r="AT210" s="44">
        <f t="shared" si="1789"/>
        <v>40381.680499999995</v>
      </c>
      <c r="AU210" s="44"/>
      <c r="AV210" s="44">
        <f t="shared" si="1790"/>
        <v>0</v>
      </c>
      <c r="AW210" s="44"/>
      <c r="AX210" s="44">
        <f t="shared" si="1791"/>
        <v>0</v>
      </c>
      <c r="AY210" s="44"/>
      <c r="AZ210" s="44">
        <f t="shared" si="1792"/>
        <v>0</v>
      </c>
      <c r="BA210" s="44">
        <v>9</v>
      </c>
      <c r="BB210" s="44">
        <f t="shared" si="1793"/>
        <v>353512.0575</v>
      </c>
      <c r="BC210" s="44"/>
      <c r="BD210" s="44">
        <f t="shared" si="1794"/>
        <v>0</v>
      </c>
      <c r="BE210" s="44"/>
      <c r="BF210" s="44">
        <f t="shared" si="1795"/>
        <v>0</v>
      </c>
      <c r="BG210" s="44"/>
      <c r="BH210" s="44">
        <f t="shared" si="1796"/>
        <v>0</v>
      </c>
      <c r="BI210" s="44"/>
      <c r="BJ210" s="44">
        <f t="shared" si="1797"/>
        <v>0</v>
      </c>
      <c r="BK210" s="44">
        <v>0</v>
      </c>
      <c r="BL210" s="44">
        <f t="shared" si="1798"/>
        <v>0</v>
      </c>
      <c r="BM210" s="44"/>
      <c r="BN210" s="44">
        <f t="shared" si="1827"/>
        <v>0</v>
      </c>
      <c r="BO210" s="54"/>
      <c r="BP210" s="44">
        <f t="shared" si="1800"/>
        <v>0</v>
      </c>
      <c r="BQ210" s="44">
        <v>41</v>
      </c>
      <c r="BR210" s="44">
        <f t="shared" si="1801"/>
        <v>1828946.2449999996</v>
      </c>
      <c r="BS210" s="44">
        <v>164</v>
      </c>
      <c r="BT210" s="44">
        <f t="shared" si="1802"/>
        <v>4909560.7166666668</v>
      </c>
      <c r="BU210" s="44"/>
      <c r="BV210" s="44">
        <f t="shared" si="1803"/>
        <v>0</v>
      </c>
      <c r="BW210" s="44"/>
      <c r="BX210" s="44">
        <f t="shared" si="1804"/>
        <v>0</v>
      </c>
      <c r="BY210" s="44"/>
      <c r="BZ210" s="44">
        <f t="shared" si="1805"/>
        <v>0</v>
      </c>
      <c r="CA210" s="44">
        <v>260</v>
      </c>
      <c r="CB210" s="44">
        <f t="shared" si="1806"/>
        <v>9665163.0833333321</v>
      </c>
      <c r="CC210" s="44"/>
      <c r="CD210" s="44">
        <f t="shared" si="1807"/>
        <v>0</v>
      </c>
      <c r="CE210" s="44"/>
      <c r="CF210" s="44">
        <f t="shared" si="1808"/>
        <v>0</v>
      </c>
      <c r="CG210" s="44"/>
      <c r="CH210" s="44">
        <f t="shared" si="1809"/>
        <v>0</v>
      </c>
      <c r="CI210" s="44"/>
      <c r="CJ210" s="44">
        <f t="shared" si="1810"/>
        <v>0</v>
      </c>
      <c r="CK210" s="44">
        <v>3</v>
      </c>
      <c r="CL210" s="44">
        <f t="shared" si="1811"/>
        <v>98197.793749999997</v>
      </c>
      <c r="CM210" s="44">
        <v>35</v>
      </c>
      <c r="CN210" s="44">
        <f t="shared" si="1812"/>
        <v>1401098.9256249999</v>
      </c>
      <c r="CO210" s="44">
        <v>1</v>
      </c>
      <c r="CP210" s="44">
        <f t="shared" si="1813"/>
        <v>46020.709874999986</v>
      </c>
      <c r="CQ210" s="49">
        <v>9</v>
      </c>
      <c r="CR210" s="44">
        <f t="shared" si="1814"/>
        <v>334563.33749999997</v>
      </c>
      <c r="CS210" s="44">
        <v>7</v>
      </c>
      <c r="CT210" s="44">
        <f t="shared" si="1815"/>
        <v>314859.03050000005</v>
      </c>
      <c r="CU210" s="44"/>
      <c r="CV210" s="44">
        <f t="shared" si="1816"/>
        <v>0</v>
      </c>
      <c r="CW210" s="44">
        <v>5</v>
      </c>
      <c r="CX210" s="44">
        <f t="shared" si="1817"/>
        <v>225316.31062499998</v>
      </c>
      <c r="CY210" s="44">
        <v>1</v>
      </c>
      <c r="CZ210" s="44">
        <f t="shared" si="1818"/>
        <v>44979.861499999992</v>
      </c>
      <c r="DA210" s="44">
        <v>16</v>
      </c>
      <c r="DB210" s="44">
        <f t="shared" si="1819"/>
        <v>721012.19399999978</v>
      </c>
      <c r="DC210" s="44">
        <v>12</v>
      </c>
      <c r="DD210" s="44">
        <f t="shared" si="1820"/>
        <v>446084.4499999999</v>
      </c>
      <c r="DE210" s="44">
        <v>8</v>
      </c>
      <c r="DF210" s="44">
        <f t="shared" si="1821"/>
        <v>306248.72833333327</v>
      </c>
      <c r="DG210" s="44">
        <v>1</v>
      </c>
      <c r="DH210" s="44">
        <f t="shared" si="1822"/>
        <v>49873.818749999991</v>
      </c>
      <c r="DI210" s="44">
        <v>4</v>
      </c>
      <c r="DJ210" s="44">
        <f t="shared" si="1823"/>
        <v>193490.42999999996</v>
      </c>
      <c r="DK210" s="44">
        <v>1</v>
      </c>
      <c r="DL210" s="44">
        <f t="shared" si="1824"/>
        <v>66201.557031249991</v>
      </c>
      <c r="DM210" s="44">
        <v>3</v>
      </c>
      <c r="DN210" s="44">
        <f t="shared" si="1768"/>
        <v>214672.38109375001</v>
      </c>
      <c r="DO210" s="44"/>
      <c r="DP210" s="44">
        <f t="shared" si="1825"/>
        <v>0</v>
      </c>
      <c r="DQ210" s="44">
        <f t="shared" si="1826"/>
        <v>791</v>
      </c>
      <c r="DR210" s="44">
        <f t="shared" si="1826"/>
        <v>28513428.824499995</v>
      </c>
    </row>
    <row r="211" spans="1:122" ht="15.75" customHeight="1" x14ac:dyDescent="0.25">
      <c r="A211" s="100">
        <v>24</v>
      </c>
      <c r="B211" s="114"/>
      <c r="C211" s="102" t="s">
        <v>342</v>
      </c>
      <c r="D211" s="109">
        <f t="shared" si="1828"/>
        <v>19063</v>
      </c>
      <c r="E211" s="110">
        <v>18530</v>
      </c>
      <c r="F211" s="110">
        <v>18715</v>
      </c>
      <c r="G211" s="115">
        <v>1.44</v>
      </c>
      <c r="H211" s="111">
        <v>1</v>
      </c>
      <c r="I211" s="112">
        <v>1</v>
      </c>
      <c r="J211" s="112"/>
      <c r="K211" s="109">
        <v>1.4</v>
      </c>
      <c r="L211" s="109">
        <v>1.68</v>
      </c>
      <c r="M211" s="109">
        <v>2.23</v>
      </c>
      <c r="N211" s="109">
        <v>2.57</v>
      </c>
      <c r="O211" s="108">
        <f t="shared" ref="O211:BZ211" si="1829">SUM(O212:O215)</f>
        <v>710</v>
      </c>
      <c r="P211" s="108">
        <f t="shared" si="1829"/>
        <v>32332451.978750002</v>
      </c>
      <c r="Q211" s="108">
        <f t="shared" si="1829"/>
        <v>9</v>
      </c>
      <c r="R211" s="108">
        <f t="shared" si="1829"/>
        <v>420265.17032499996</v>
      </c>
      <c r="S211" s="108">
        <v>0</v>
      </c>
      <c r="T211" s="108">
        <f t="shared" ref="T211:AF211" si="1830">SUM(T212:T215)</f>
        <v>0</v>
      </c>
      <c r="U211" s="108">
        <f t="shared" si="1830"/>
        <v>0</v>
      </c>
      <c r="V211" s="108">
        <f t="shared" si="1830"/>
        <v>0</v>
      </c>
      <c r="W211" s="108">
        <f t="shared" si="1830"/>
        <v>0</v>
      </c>
      <c r="X211" s="108">
        <f t="shared" si="1830"/>
        <v>0</v>
      </c>
      <c r="Y211" s="108">
        <f t="shared" si="1830"/>
        <v>9</v>
      </c>
      <c r="Z211" s="108">
        <f t="shared" si="1830"/>
        <v>420067.84627500002</v>
      </c>
      <c r="AA211" s="108">
        <f t="shared" si="1830"/>
        <v>9</v>
      </c>
      <c r="AB211" s="108">
        <f t="shared" si="1830"/>
        <v>459336.638775</v>
      </c>
      <c r="AC211" s="108">
        <f t="shared" si="1830"/>
        <v>0</v>
      </c>
      <c r="AD211" s="108">
        <f t="shared" si="1830"/>
        <v>0</v>
      </c>
      <c r="AE211" s="108">
        <f t="shared" si="1830"/>
        <v>0</v>
      </c>
      <c r="AF211" s="108">
        <f t="shared" si="1830"/>
        <v>0</v>
      </c>
      <c r="AG211" s="108">
        <f t="shared" si="1829"/>
        <v>52</v>
      </c>
      <c r="AH211" s="108">
        <f t="shared" si="1829"/>
        <v>2428637.2597666667</v>
      </c>
      <c r="AI211" s="108">
        <f t="shared" si="1829"/>
        <v>6</v>
      </c>
      <c r="AJ211" s="108">
        <f t="shared" si="1829"/>
        <v>238446.95035</v>
      </c>
      <c r="AK211" s="108">
        <f t="shared" si="1829"/>
        <v>0</v>
      </c>
      <c r="AL211" s="108">
        <f t="shared" si="1829"/>
        <v>0</v>
      </c>
      <c r="AM211" s="108">
        <f t="shared" si="1829"/>
        <v>0</v>
      </c>
      <c r="AN211" s="108">
        <f t="shared" si="1829"/>
        <v>0</v>
      </c>
      <c r="AO211" s="108">
        <f t="shared" si="1829"/>
        <v>21</v>
      </c>
      <c r="AP211" s="108">
        <f t="shared" si="1829"/>
        <v>1132948.428108</v>
      </c>
      <c r="AQ211" s="108">
        <f t="shared" si="1829"/>
        <v>2</v>
      </c>
      <c r="AR211" s="108">
        <f t="shared" si="1829"/>
        <v>95378.780139999988</v>
      </c>
      <c r="AS211" s="108">
        <f t="shared" si="1829"/>
        <v>21</v>
      </c>
      <c r="AT211" s="108">
        <f t="shared" si="1829"/>
        <v>874505.67290799995</v>
      </c>
      <c r="AU211" s="108">
        <f t="shared" si="1829"/>
        <v>0</v>
      </c>
      <c r="AV211" s="108">
        <f t="shared" si="1829"/>
        <v>0</v>
      </c>
      <c r="AW211" s="108">
        <f t="shared" si="1829"/>
        <v>0</v>
      </c>
      <c r="AX211" s="108">
        <f t="shared" si="1829"/>
        <v>0</v>
      </c>
      <c r="AY211" s="108">
        <f t="shared" si="1829"/>
        <v>0</v>
      </c>
      <c r="AZ211" s="108">
        <f t="shared" si="1829"/>
        <v>0</v>
      </c>
      <c r="BA211" s="108">
        <f t="shared" si="1829"/>
        <v>11</v>
      </c>
      <c r="BB211" s="108">
        <f t="shared" si="1829"/>
        <v>577699.08989800001</v>
      </c>
      <c r="BC211" s="108">
        <f t="shared" si="1829"/>
        <v>0</v>
      </c>
      <c r="BD211" s="108">
        <f t="shared" si="1829"/>
        <v>0</v>
      </c>
      <c r="BE211" s="108">
        <f t="shared" si="1829"/>
        <v>0</v>
      </c>
      <c r="BF211" s="108">
        <f t="shared" si="1829"/>
        <v>0</v>
      </c>
      <c r="BG211" s="108">
        <v>0</v>
      </c>
      <c r="BH211" s="108">
        <f t="shared" ref="BH211:BI211" si="1831">SUM(BH212:BH215)</f>
        <v>0</v>
      </c>
      <c r="BI211" s="108">
        <f t="shared" si="1831"/>
        <v>0</v>
      </c>
      <c r="BJ211" s="108">
        <f t="shared" si="1829"/>
        <v>0</v>
      </c>
      <c r="BK211" s="108">
        <f t="shared" si="1829"/>
        <v>18</v>
      </c>
      <c r="BL211" s="108">
        <f t="shared" si="1829"/>
        <v>733625.97827750002</v>
      </c>
      <c r="BM211" s="108">
        <f t="shared" si="1829"/>
        <v>8</v>
      </c>
      <c r="BN211" s="108">
        <f t="shared" si="1829"/>
        <v>273518.58258666663</v>
      </c>
      <c r="BO211" s="108">
        <f t="shared" si="1829"/>
        <v>337</v>
      </c>
      <c r="BP211" s="108">
        <f t="shared" si="1829"/>
        <v>16024835.495214002</v>
      </c>
      <c r="BQ211" s="108">
        <f t="shared" si="1829"/>
        <v>32</v>
      </c>
      <c r="BR211" s="108">
        <f t="shared" si="1829"/>
        <v>1907100.2406399995</v>
      </c>
      <c r="BS211" s="108">
        <f t="shared" si="1829"/>
        <v>8</v>
      </c>
      <c r="BT211" s="108">
        <f t="shared" si="1829"/>
        <v>319959.66426666657</v>
      </c>
      <c r="BU211" s="108">
        <f t="shared" si="1829"/>
        <v>5</v>
      </c>
      <c r="BV211" s="108">
        <f t="shared" si="1829"/>
        <v>165693.39756666665</v>
      </c>
      <c r="BW211" s="108">
        <f t="shared" si="1829"/>
        <v>0</v>
      </c>
      <c r="BX211" s="108">
        <f t="shared" si="1829"/>
        <v>0</v>
      </c>
      <c r="BY211" s="108">
        <f t="shared" si="1829"/>
        <v>0</v>
      </c>
      <c r="BZ211" s="108">
        <f t="shared" si="1829"/>
        <v>0</v>
      </c>
      <c r="CA211" s="108">
        <f t="shared" ref="CA211:DR211" si="1832">SUM(CA212:CA215)</f>
        <v>0</v>
      </c>
      <c r="CB211" s="108">
        <f t="shared" si="1832"/>
        <v>0</v>
      </c>
      <c r="CC211" s="108">
        <f t="shared" si="1832"/>
        <v>5</v>
      </c>
      <c r="CD211" s="108">
        <f t="shared" si="1832"/>
        <v>240384.21352399996</v>
      </c>
      <c r="CE211" s="108">
        <f t="shared" si="1832"/>
        <v>0</v>
      </c>
      <c r="CF211" s="108">
        <f t="shared" si="1832"/>
        <v>0</v>
      </c>
      <c r="CG211" s="108">
        <f t="shared" si="1832"/>
        <v>6</v>
      </c>
      <c r="CH211" s="108">
        <f t="shared" si="1832"/>
        <v>198832.07707999996</v>
      </c>
      <c r="CI211" s="108">
        <f t="shared" si="1832"/>
        <v>4</v>
      </c>
      <c r="CJ211" s="108">
        <f t="shared" si="1832"/>
        <v>132554.71805333329</v>
      </c>
      <c r="CK211" s="108">
        <f t="shared" si="1832"/>
        <v>18</v>
      </c>
      <c r="CL211" s="108">
        <f t="shared" si="1832"/>
        <v>787153.51469999994</v>
      </c>
      <c r="CM211" s="108">
        <f t="shared" si="1832"/>
        <v>32</v>
      </c>
      <c r="CN211" s="108">
        <f t="shared" si="1832"/>
        <v>1481398.4667118003</v>
      </c>
      <c r="CO211" s="108">
        <f t="shared" si="1832"/>
        <v>22</v>
      </c>
      <c r="CP211" s="108">
        <f t="shared" si="1832"/>
        <v>1264280.9416859997</v>
      </c>
      <c r="CQ211" s="113">
        <f t="shared" si="1832"/>
        <v>2</v>
      </c>
      <c r="CR211" s="108">
        <f t="shared" si="1832"/>
        <v>99328.137533333298</v>
      </c>
      <c r="CS211" s="108">
        <f t="shared" si="1832"/>
        <v>11</v>
      </c>
      <c r="CT211" s="108">
        <f t="shared" si="1832"/>
        <v>603449.82188400009</v>
      </c>
      <c r="CU211" s="108">
        <f t="shared" si="1832"/>
        <v>6</v>
      </c>
      <c r="CV211" s="108">
        <f t="shared" si="1832"/>
        <v>288389.77442800003</v>
      </c>
      <c r="CW211" s="108">
        <f t="shared" si="1832"/>
        <v>12</v>
      </c>
      <c r="CX211" s="108">
        <f t="shared" si="1832"/>
        <v>635932.7551079999</v>
      </c>
      <c r="CY211" s="108">
        <f t="shared" si="1832"/>
        <v>1</v>
      </c>
      <c r="CZ211" s="108">
        <f t="shared" si="1832"/>
        <v>60093.094963999989</v>
      </c>
      <c r="DA211" s="108">
        <f t="shared" si="1832"/>
        <v>19</v>
      </c>
      <c r="DB211" s="108">
        <f t="shared" si="1832"/>
        <v>1028523.894741</v>
      </c>
      <c r="DC211" s="108">
        <f t="shared" si="1832"/>
        <v>12</v>
      </c>
      <c r="DD211" s="108">
        <f t="shared" si="1832"/>
        <v>596183.26925499982</v>
      </c>
      <c r="DE211" s="108">
        <f t="shared" si="1832"/>
        <v>6</v>
      </c>
      <c r="DF211" s="108">
        <f t="shared" si="1832"/>
        <v>306861.22579</v>
      </c>
      <c r="DG211" s="108">
        <f t="shared" si="1832"/>
        <v>3</v>
      </c>
      <c r="DH211" s="108">
        <f t="shared" si="1832"/>
        <v>199894.26554999998</v>
      </c>
      <c r="DI211" s="108">
        <f t="shared" si="1832"/>
        <v>19</v>
      </c>
      <c r="DJ211" s="108">
        <f t="shared" si="1832"/>
        <v>1228251.6136799997</v>
      </c>
      <c r="DK211" s="108">
        <f t="shared" si="1832"/>
        <v>13</v>
      </c>
      <c r="DL211" s="108">
        <f t="shared" si="1832"/>
        <v>1149788.6425187499</v>
      </c>
      <c r="DM211" s="108">
        <f t="shared" si="1832"/>
        <v>8</v>
      </c>
      <c r="DN211" s="108">
        <f t="shared" si="1832"/>
        <v>764806.1363766666</v>
      </c>
      <c r="DO211" s="108">
        <f t="shared" si="1832"/>
        <v>0</v>
      </c>
      <c r="DP211" s="108">
        <f t="shared" si="1832"/>
        <v>0</v>
      </c>
      <c r="DQ211" s="108">
        <f t="shared" si="1832"/>
        <v>1457</v>
      </c>
      <c r="DR211" s="108">
        <f t="shared" si="1832"/>
        <v>69470577.737431049</v>
      </c>
    </row>
    <row r="212" spans="1:122" ht="30.75" customHeight="1" x14ac:dyDescent="0.25">
      <c r="A212" s="51"/>
      <c r="B212" s="52">
        <v>178</v>
      </c>
      <c r="C212" s="38" t="s">
        <v>343</v>
      </c>
      <c r="D212" s="39">
        <f t="shared" si="1828"/>
        <v>19063</v>
      </c>
      <c r="E212" s="40">
        <v>18530</v>
      </c>
      <c r="F212" s="40">
        <v>18715</v>
      </c>
      <c r="G212" s="53">
        <v>1.78</v>
      </c>
      <c r="H212" s="42">
        <v>1</v>
      </c>
      <c r="I212" s="90">
        <v>0.9</v>
      </c>
      <c r="J212" s="90"/>
      <c r="K212" s="39">
        <v>1.4</v>
      </c>
      <c r="L212" s="39">
        <v>1.68</v>
      </c>
      <c r="M212" s="39">
        <v>2.23</v>
      </c>
      <c r="N212" s="39">
        <v>2.57</v>
      </c>
      <c r="O212" s="44">
        <v>100</v>
      </c>
      <c r="P212" s="44">
        <f t="shared" ref="P212:P215" si="1833">(O212/12*5*$D212*$G212*$H212*$K212*P$8)+(O212/12*4*$E212*$G212*$I212*$K212*P$9)+(O212/12*3*$F212*$G212*$I212*$K212*P$9)</f>
        <v>4677286.7166666668</v>
      </c>
      <c r="Q212" s="44">
        <v>2</v>
      </c>
      <c r="R212" s="44">
        <f t="shared" ref="R212:R215" si="1834">(Q212/12*5*$D212*$G212*$H212*$K212*R$8)+(Q212/12*4*$E212*$G212*$I212*$K212*R$9)+(Q212/12*3*$F212*$G212*$I212*$K212*R$9)</f>
        <v>93545.734333333327</v>
      </c>
      <c r="S212" s="44">
        <v>0</v>
      </c>
      <c r="T212" s="44">
        <f t="shared" ref="T212:T215" si="1835">(S212/12*5*$D212*$G212*$H212*$K212*T$8)+(S212/12*4*$E212*$G212*$I212*$K212*T$9)+(S212/12*3*$F212*$G212*$I212*$K212*T$9)</f>
        <v>0</v>
      </c>
      <c r="U212" s="44"/>
      <c r="V212" s="44">
        <f t="shared" ref="V212:V215" si="1836">(U212/12*5*$D212*$G212*$H212*$K212*V$8)+(U212/12*4*$E212*$G212*$I212*$K212*V$9)+(U212/12*3*$F212*$G212*$I212*$K212*V$9)</f>
        <v>0</v>
      </c>
      <c r="W212" s="44">
        <v>0</v>
      </c>
      <c r="X212" s="44">
        <f t="shared" ref="X212:X215" si="1837">(W212/12*5*$D212*$G212*$H212*$K212*X$8)+(W212/12*4*$E212*$G212*$I212*$K212*X$9)+(W212/12*3*$F212*$G212*$I212*$K212*X$9)</f>
        <v>0</v>
      </c>
      <c r="Y212" s="44">
        <v>0</v>
      </c>
      <c r="Z212" s="44">
        <f t="shared" ref="Z212:Z215" si="1838">(Y212/12*5*$D212*$G212*$H212*$K212*Z$8)+(Y212/12*4*$E212*$G212*$I212*$K212*Z$9)+(Y212/12*3*$F212*$G212*$I212*$K212*Z$9)</f>
        <v>0</v>
      </c>
      <c r="AA212" s="44">
        <v>0</v>
      </c>
      <c r="AB212" s="44">
        <f t="shared" ref="AB212:AB215" si="1839">(AA212/12*5*$D212*$G212*$H212*$K212*AB$8)+(AA212/12*4*$E212*$G212*$I212*$K212*AB$9)+(AA212/12*3*$F212*$G212*$I212*$K212*AB$9)</f>
        <v>0</v>
      </c>
      <c r="AC212" s="44">
        <v>0</v>
      </c>
      <c r="AD212" s="44">
        <f t="shared" ref="AD212:AD215" si="1840">(AC212/12*5*$D212*$G212*$H212*$K212*AD$8)+(AC212/12*4*$E212*$G212*$I212*$K212*AD$9)+(AC212/12*3*$F212*$G212*$I212*$K212*AD$9)</f>
        <v>0</v>
      </c>
      <c r="AE212" s="44">
        <v>0</v>
      </c>
      <c r="AF212" s="44">
        <f t="shared" ref="AF212:AF215" si="1841">(AE212/12*5*$D212*$G212*$H212*$K212*AF$8)+(AE212/12*4*$E212*$G212*$I212*$K212*AF$9)+(AE212/12*3*$F212*$G212*$I212*$K212*AF$9)</f>
        <v>0</v>
      </c>
      <c r="AG212" s="44">
        <v>16</v>
      </c>
      <c r="AH212" s="44">
        <f t="shared" ref="AH212:AH215" si="1842">(AG212/12*5*$D212*$G212*$H212*$K212*AH$8)+(AG212/12*4*$E212*$G212*$I212*$K212*AH$9)+(AG212/12*3*$F212*$G212*$I212*$K212*AH$9)</f>
        <v>748365.87466666661</v>
      </c>
      <c r="AI212" s="44"/>
      <c r="AJ212" s="44">
        <f t="shared" ref="AJ212:AJ215" si="1843">(AI212/12*5*$D212*$G212*$H212*$K212*AJ$8)+(AI212/12*4*$E212*$G212*$I212*$K212*AJ$9)+(AI212/12*3*$F212*$G212*$I212*$K212*AJ$9)</f>
        <v>0</v>
      </c>
      <c r="AK212" s="44"/>
      <c r="AL212" s="44">
        <f t="shared" ref="AL212:AL215" si="1844">(AK212/12*5*$D212*$G212*$H212*$K212*AL$8)+(AK212/12*4*$E212*$G212*$I212*$K212*AL$9)+(AK212/12*3*$F212*$G212*$I212*$K212*AL$9)</f>
        <v>0</v>
      </c>
      <c r="AM212" s="47">
        <v>0</v>
      </c>
      <c r="AN212" s="44">
        <f t="shared" ref="AN212:AN215" si="1845">(AM212/12*5*$D212*$G212*$H212*$K212*AN$8)+(AM212/12*4*$E212*$G212*$I212*$K212*AN$9)+(AM212/12*3*$F212*$G212*$I212*$K212*AN$9)</f>
        <v>0</v>
      </c>
      <c r="AO212" s="48"/>
      <c r="AP212" s="44">
        <f t="shared" ref="AP212:AP215" si="1846">(AO212/12*5*$D212*$G212*$H212*$L212*AP$8)+(AO212/12*4*$E212*$G212*$I212*$L212*AP$9)+(AO212/12*3*$F212*$G212*$I212*$L212*AP$9)</f>
        <v>0</v>
      </c>
      <c r="AQ212" s="44"/>
      <c r="AR212" s="44">
        <f t="shared" ref="AR212:AR215" si="1847">(AQ212/12*5*$D212*$G212*$H212*$L212*AR$8)+(AQ212/12*4*$E212*$G212*$I212*$L212*AR$9)+(AQ212/12*3*$F212*$G212*$I212*$L212*AR$9)</f>
        <v>0</v>
      </c>
      <c r="AS212" s="44"/>
      <c r="AT212" s="44">
        <f t="shared" ref="AT212:AT215" si="1848">(AS212/12*5*$D212*$G212*$H212*$L212*AT$8)+(AS212/12*4*$E212*$G212*$I212*$L212*AT$9)+(AS212/12*3*$F212*$G212*$I212*$L212*AT$10)</f>
        <v>0</v>
      </c>
      <c r="AU212" s="44">
        <v>0</v>
      </c>
      <c r="AV212" s="44">
        <f t="shared" ref="AV212:AV215" si="1849">(AU212/12*5*$D212*$G212*$H212*$L212*AV$8)+(AU212/12*4*$E212*$G212*$I212*$L212*AV$9)+(AU212/12*3*$F212*$G212*$I212*$L212*AV$9)</f>
        <v>0</v>
      </c>
      <c r="AW212" s="44"/>
      <c r="AX212" s="44">
        <f t="shared" ref="AX212:AX215" si="1850">(AW212/12*5*$D212*$G212*$H212*$K212*AX$8)+(AW212/12*4*$E212*$G212*$I212*$K212*AX$9)+(AW212/12*3*$F212*$G212*$I212*$K212*AX$9)</f>
        <v>0</v>
      </c>
      <c r="AY212" s="44"/>
      <c r="AZ212" s="44">
        <f t="shared" ref="AZ212:AZ215" si="1851">(AY212/12*5*$D212*$G212*$H212*$K212*AZ$8)+(AY212/12*4*$E212*$G212*$I212*$K212*AZ$9)+(AY212/12*3*$F212*$G212*$I212*$K212*AZ$9)</f>
        <v>0</v>
      </c>
      <c r="BA212" s="44">
        <v>2</v>
      </c>
      <c r="BB212" s="44">
        <f t="shared" ref="BB212:BB215" si="1852">(BA212/12*5*$D212*$G212*$H212*$L212*BB$8)+(BA212/12*4*$E212*$G212*$I212*$L212*BB$9)+(BA212/12*3*$F212*$G212*$I212*$L212*BB$9)</f>
        <v>105406.981078</v>
      </c>
      <c r="BC212" s="44">
        <v>0</v>
      </c>
      <c r="BD212" s="44">
        <f t="shared" ref="BD212:BD215" si="1853">(BC212/12*5*$D212*$G212*$H212*$K212*BD$8)+(BC212/12*4*$E212*$G212*$I212*$K212*BD$9)+(BC212/12*3*$F212*$G212*$I212*$K212*BD$9)</f>
        <v>0</v>
      </c>
      <c r="BE212" s="44">
        <v>0</v>
      </c>
      <c r="BF212" s="44">
        <f t="shared" ref="BF212:BF215" si="1854">(BE212/12*5*$D212*$G212*$H212*$K212*BF$8)+(BE212/12*4*$E212*$G212*$I212*$K212*BF$9)+(BE212/12*3*$F212*$G212*$I212*$K212*BF$9)</f>
        <v>0</v>
      </c>
      <c r="BG212" s="44">
        <v>0</v>
      </c>
      <c r="BH212" s="44">
        <f t="shared" ref="BH212:BH215" si="1855">(BG212/12*5*$D212*$G212*$H212*$K212*BH$8)+(BG212/12*4*$E212*$G212*$I212*$K212*BH$9)+(BG212/12*3*$F212*$G212*$I212*$K212*BH$9)</f>
        <v>0</v>
      </c>
      <c r="BI212" s="44">
        <v>0</v>
      </c>
      <c r="BJ212" s="44">
        <f t="shared" ref="BJ212:BJ215" si="1856">(BI212/12*5*$D212*$G212*$H212*$L212*BJ$8)+(BI212/12*4*$E212*$G212*$I212*$L212*BJ$9)+(BI212/12*3*$F212*$G212*$I212*$L212*BJ$9)</f>
        <v>0</v>
      </c>
      <c r="BK212" s="44">
        <v>3</v>
      </c>
      <c r="BL212" s="44">
        <f t="shared" ref="BL212:BL215" si="1857">(BK212/12*5*$D212*$G212*$H212*$K212*BL$8)+(BK212/12*4*$E212*$G212*$I212*$K212*BL$9)+(BK212/12*3*$F212*$G212*$I212*$K212*BL$9)</f>
        <v>141328.08266500002</v>
      </c>
      <c r="BM212" s="44"/>
      <c r="BN212" s="44">
        <f t="shared" ref="BN212:BN215" si="1858">(BM212/12*5*$D212*$G212*$H212*$K212*BN$8)+(BM212/12*4*$E212*$G212*$I212*$K212*BN$9)+(BM212/12*3*$F212*$G212*$I212*$K212*BN$10)</f>
        <v>0</v>
      </c>
      <c r="BO212" s="54">
        <v>57</v>
      </c>
      <c r="BP212" s="44">
        <f t="shared" ref="BP212:BP215" si="1859">(BO212/12*5*$D212*$G212*$H212*$L212*BP$8)+(BO212/12*4*$E212*$G212*$I212*$L212*BP$9)+(BO212/12*3*$F212*$G212*$I212*$L212*BP$9)</f>
        <v>2747467.3912140001</v>
      </c>
      <c r="BQ212" s="44">
        <v>0</v>
      </c>
      <c r="BR212" s="44">
        <f t="shared" ref="BR212:BR215" si="1860">(BQ212/12*5*$D212*$G212*$H212*$L212*BR$8)+(BQ212/12*4*$E212*$G212*$I212*$L212*BR$9)+(BQ212/12*3*$F212*$G212*$I212*$L212*BR$9)</f>
        <v>0</v>
      </c>
      <c r="BS212" s="44">
        <v>0</v>
      </c>
      <c r="BT212" s="44">
        <f t="shared" ref="BT212:BT215" si="1861">(BS212/12*5*$D212*$G212*$H212*$K212*BT$8)+(BS212/12*4*$E212*$G212*$I212*$K212*BT$9)+(BS212/12*3*$F212*$G212*$I212*$K212*BT$9)</f>
        <v>0</v>
      </c>
      <c r="BU212" s="44"/>
      <c r="BV212" s="44">
        <f t="shared" ref="BV212:BV215" si="1862">(BU212/12*5*$D212*$G212*$H212*$K212*BV$8)+(BU212/12*4*$E212*$G212*$I212*$K212*BV$9)+(BU212/12*3*$F212*$G212*$I212*$K212*BV$9)</f>
        <v>0</v>
      </c>
      <c r="BW212" s="44">
        <v>0</v>
      </c>
      <c r="BX212" s="44">
        <f t="shared" ref="BX212:BX215" si="1863">(BW212/12*5*$D212*$G212*$H212*$L212*BX$8)+(BW212/12*4*$E212*$G212*$I212*$L212*BX$9)+(BW212/12*3*$F212*$G212*$I212*$L212*BX$9)</f>
        <v>0</v>
      </c>
      <c r="BY212" s="44"/>
      <c r="BZ212" s="44">
        <f t="shared" ref="BZ212:BZ215" si="1864">(BY212/12*5*$D212*$G212*$H212*$L212*BZ$8)+(BY212/12*4*$E212*$G212*$I212*$L212*BZ$9)+(BY212/12*3*$F212*$G212*$I212*$L212*BZ$9)</f>
        <v>0</v>
      </c>
      <c r="CA212" s="44">
        <v>0</v>
      </c>
      <c r="CB212" s="44">
        <f t="shared" ref="CB212:CB215" si="1865">(CA212/12*5*$D212*$G212*$H212*$K212*CB$8)+(CA212/12*4*$E212*$G212*$I212*$K212*CB$9)+(CA212/12*3*$F212*$G212*$I212*$K212*CB$9)</f>
        <v>0</v>
      </c>
      <c r="CC212" s="44">
        <v>2</v>
      </c>
      <c r="CD212" s="44">
        <f t="shared" ref="CD212:CD215" si="1866">(CC212/12*5*$D212*$G212*$H212*$L212*CD$8)+(CC212/12*4*$E212*$G212*$I212*$L212*CD$9)+(CC212/12*3*$F212*$G212*$I212*$L212*CD$9)</f>
        <v>96402.364603999988</v>
      </c>
      <c r="CE212" s="44">
        <v>0</v>
      </c>
      <c r="CF212" s="44">
        <f t="shared" ref="CF212:CF215" si="1867">(CE212/12*5*$D212*$G212*$H212*$K212*CF$8)+(CE212/12*4*$E212*$G212*$I212*$K212*CF$9)+(CE212/12*3*$F212*$G212*$I212*$K212*CF$9)</f>
        <v>0</v>
      </c>
      <c r="CG212" s="44"/>
      <c r="CH212" s="44">
        <f t="shared" ref="CH212:CH215" si="1868">(CG212/12*5*$D212*$G212*$H212*$K212*CH$8)+(CG212/12*4*$E212*$G212*$I212*$K212*CH$9)+(CG212/12*3*$F212*$G212*$I212*$K212*CH$9)</f>
        <v>0</v>
      </c>
      <c r="CI212" s="44"/>
      <c r="CJ212" s="44">
        <f t="shared" ref="CJ212:CJ215" si="1869">(CI212/12*5*$D212*$G212*$H212*$K212*CJ$8)+(CI212/12*4*$E212*$G212*$I212*$K212*CJ$9)+(CI212/12*3*$F212*$G212*$I212*$K212*CJ$9)</f>
        <v>0</v>
      </c>
      <c r="CK212" s="44"/>
      <c r="CL212" s="44">
        <f t="shared" ref="CL212:CL215" si="1870">(CK212/12*5*$D212*$G212*$H212*$K212*CL$8)+(CK212/12*4*$E212*$G212*$I212*$K212*CL$9)+(CK212/12*3*$F212*$G212*$I212*$K212*CL$9)</f>
        <v>0</v>
      </c>
      <c r="CM212" s="44">
        <v>3</v>
      </c>
      <c r="CN212" s="44">
        <f t="shared" ref="CN212:CN215" si="1871">(CM212/12*5*$D212*$G212*$H212*$L212*CN$8)+(CM212/12*4*$E212*$G212*$I212*$L212*CN$9)+(CM212/12*3*$F212*$G212*$I212*$L212*CN$9)</f>
        <v>161002.83920280001</v>
      </c>
      <c r="CO212" s="44"/>
      <c r="CP212" s="44">
        <f t="shared" ref="CP212:CP215" si="1872">(CO212/12*5*$D212*$G212*$H212*$L212*CP$8)+(CO212/12*4*$E212*$G212*$I212*$L212*CP$9)+(CO212/12*3*$F212*$G212*$I212*$L212*CP$9)</f>
        <v>0</v>
      </c>
      <c r="CQ212" s="49"/>
      <c r="CR212" s="44">
        <f t="shared" ref="CR212:CR215" si="1873">(CQ212/12*5*$D212*$G212*$H212*$K212*CR$8)+(CQ212/12*4*$E212*$G212*$I212*$K212*CR$9)+(CQ212/12*3*$F212*$G212*$I212*$K212*CR$9)</f>
        <v>0</v>
      </c>
      <c r="CS212" s="44"/>
      <c r="CT212" s="44">
        <f t="shared" ref="CT212:CT215" si="1874">(CS212/12*5*$D212*$G212*$H212*$L212*CT$8)+(CS212/12*4*$E212*$G212*$I212*$L212*CT$9)+(CS212/12*3*$F212*$G212*$I212*$L212*CT$9)</f>
        <v>0</v>
      </c>
      <c r="CU212" s="44"/>
      <c r="CV212" s="44">
        <f t="shared" ref="CV212:CV215" si="1875">(CU212/12*5*$D212*$G212*$H212*$L212*CV$8)+(CU212/12*4*$E212*$G212*$I212*$L212*CV$9)+(CU212/12*3*$F212*$G212*$I212*$L212*CV$9)</f>
        <v>0</v>
      </c>
      <c r="CW212" s="44"/>
      <c r="CX212" s="44">
        <f t="shared" ref="CX212:CX215" si="1876">(CW212/12*5*$D212*$G212*$H212*$L212*CX$8)+(CW212/12*4*$E212*$G212*$I212*$L212*CX$9)+(CW212/12*3*$F212*$G212*$I212*$L212*CX$9)</f>
        <v>0</v>
      </c>
      <c r="CY212" s="44"/>
      <c r="CZ212" s="44">
        <f t="shared" ref="CZ212:CZ215" si="1877">(CY212/12*5*$D212*$G212*$H212*$L212*CZ$8)+(CY212/12*4*$E212*$G212*$I212*$L212*CZ$9)+(CY212/12*3*$F212*$G212*$I212*$L212*CZ$9)</f>
        <v>0</v>
      </c>
      <c r="DA212" s="44"/>
      <c r="DB212" s="44">
        <f t="shared" ref="DB212:DB215" si="1878">(DA212/12*5*$D212*$G212*$H212*$L212*DB$8)+(DA212/12*4*$E212*$G212*$I212*$L212*DB$9)+(DA212/12*3*$F212*$G212*$I212*$L212*DB$9)</f>
        <v>0</v>
      </c>
      <c r="DC212" s="44">
        <v>1</v>
      </c>
      <c r="DD212" s="44">
        <f t="shared" ref="DD212:DD215" si="1879">(DC212/12*5*$D212*$G212*$H212*$K212*DD$8)+(DC212/12*4*$E212*$G212*$I212*$K212*DD$9)+(DC212/12*3*$F212*$G212*$I212*$K212*DD$9)</f>
        <v>49878.512821666664</v>
      </c>
      <c r="DE212" s="44"/>
      <c r="DF212" s="44">
        <f t="shared" ref="DF212:DF215" si="1880">(DE212/12*5*$D212*$G212*$H212*$K212*DF$8)+(DE212/12*4*$E212*$G212*$I212*$K212*DF$9)+(DE212/12*3*$F212*$G212*$I212*$K212*DF$9)</f>
        <v>0</v>
      </c>
      <c r="DG212" s="44"/>
      <c r="DH212" s="44">
        <f t="shared" ref="DH212:DH215" si="1881">(DG212/12*5*$D212*$G212*$H212*$L212*DH$8)+(DG212/12*4*$E212*$G212*$I212*$L212*DH$9)+(DG212/12*3*$F212*$G212*$I212*$L212*DH$9)</f>
        <v>0</v>
      </c>
      <c r="DI212" s="44">
        <v>1</v>
      </c>
      <c r="DJ212" s="44">
        <f t="shared" ref="DJ212:DJ215" si="1882">(DI212/12*5*$D212*$G212*$H212*$L212*DJ$8)+(DI212/12*4*$E212*$G212*$I212*$L212*DJ$9)+(DI212/12*3*$F212*$G212*$I212*$L212*DJ$9)</f>
        <v>64987.148519999988</v>
      </c>
      <c r="DK212" s="44"/>
      <c r="DL212" s="44">
        <f t="shared" ref="DL212:DL215" si="1883">(DK212/12*5*$D212*$G212*$H212*$M212*DL$8)+(DK212/12*4*$E212*$G212*$I212*$M212*DL$9)+(DK212/12*3*$F212*$G212*$I212*$M212*DL$9)</f>
        <v>0</v>
      </c>
      <c r="DM212" s="44"/>
      <c r="DN212" s="44">
        <f t="shared" si="1768"/>
        <v>0</v>
      </c>
      <c r="DO212" s="44"/>
      <c r="DP212" s="44">
        <f t="shared" si="1825"/>
        <v>0</v>
      </c>
      <c r="DQ212" s="44">
        <f t="shared" ref="DQ212:DR215" si="1884">SUM(O212,Q212,S212,U212,W212,Y212,AA212,AC212,AE212,AG212,AI212,AK212,AM212,AO212,AQ212,AS212,AU212,AW212,AY212,BA212,BC212,BE212,BG212,BI212,BK212,BM212,BO212,BQ212,BS212,BU212,BW212,BY212,CA212,CC212,CE212,CG212,CI212,CK212,CM212,CO212,CQ212,CS212,CU212,CW212,CY212,DA212,DC212,DE212,DG212,DI212,DK212,DM212,DO212)</f>
        <v>187</v>
      </c>
      <c r="DR212" s="44">
        <f t="shared" si="1884"/>
        <v>8885671.6457721349</v>
      </c>
    </row>
    <row r="213" spans="1:122" s="9" customFormat="1" ht="33" customHeight="1" x14ac:dyDescent="0.25">
      <c r="A213" s="51"/>
      <c r="B213" s="52">
        <v>179</v>
      </c>
      <c r="C213" s="38" t="s">
        <v>344</v>
      </c>
      <c r="D213" s="39">
        <f t="shared" si="1828"/>
        <v>19063</v>
      </c>
      <c r="E213" s="40">
        <v>18530</v>
      </c>
      <c r="F213" s="40">
        <v>18715</v>
      </c>
      <c r="G213" s="53">
        <v>1.67</v>
      </c>
      <c r="H213" s="42">
        <v>1</v>
      </c>
      <c r="I213" s="43">
        <v>1</v>
      </c>
      <c r="J213" s="43"/>
      <c r="K213" s="39">
        <v>1.4</v>
      </c>
      <c r="L213" s="39">
        <v>1.68</v>
      </c>
      <c r="M213" s="39">
        <v>2.23</v>
      </c>
      <c r="N213" s="39">
        <v>2.57</v>
      </c>
      <c r="O213" s="44">
        <v>570</v>
      </c>
      <c r="P213" s="44">
        <f t="shared" si="1833"/>
        <v>26604296.930749997</v>
      </c>
      <c r="Q213" s="44">
        <v>7</v>
      </c>
      <c r="R213" s="44">
        <f t="shared" si="1834"/>
        <v>326719.43599166663</v>
      </c>
      <c r="S213" s="44">
        <v>0</v>
      </c>
      <c r="T213" s="44">
        <f t="shared" si="1835"/>
        <v>0</v>
      </c>
      <c r="U213" s="44"/>
      <c r="V213" s="44">
        <f t="shared" si="1836"/>
        <v>0</v>
      </c>
      <c r="W213" s="44">
        <v>0</v>
      </c>
      <c r="X213" s="44">
        <f t="shared" si="1837"/>
        <v>0</v>
      </c>
      <c r="Y213" s="44">
        <v>9</v>
      </c>
      <c r="Z213" s="44">
        <f t="shared" si="1838"/>
        <v>420067.84627500002</v>
      </c>
      <c r="AA213" s="44">
        <v>0</v>
      </c>
      <c r="AB213" s="44">
        <f t="shared" si="1839"/>
        <v>0</v>
      </c>
      <c r="AC213" s="44">
        <v>0</v>
      </c>
      <c r="AD213" s="44">
        <f t="shared" si="1840"/>
        <v>0</v>
      </c>
      <c r="AE213" s="44">
        <v>0</v>
      </c>
      <c r="AF213" s="44">
        <f t="shared" si="1841"/>
        <v>0</v>
      </c>
      <c r="AG213" s="44">
        <v>36</v>
      </c>
      <c r="AH213" s="44">
        <f t="shared" si="1842"/>
        <v>1680271.3851000001</v>
      </c>
      <c r="AI213" s="44">
        <v>6</v>
      </c>
      <c r="AJ213" s="44">
        <f t="shared" si="1843"/>
        <v>238446.95035</v>
      </c>
      <c r="AK213" s="44"/>
      <c r="AL213" s="44">
        <f t="shared" si="1844"/>
        <v>0</v>
      </c>
      <c r="AM213" s="47">
        <v>0</v>
      </c>
      <c r="AN213" s="44">
        <f t="shared" si="1845"/>
        <v>0</v>
      </c>
      <c r="AO213" s="48">
        <v>21</v>
      </c>
      <c r="AP213" s="44">
        <f t="shared" si="1846"/>
        <v>1132948.428108</v>
      </c>
      <c r="AQ213" s="44">
        <v>2</v>
      </c>
      <c r="AR213" s="44">
        <f t="shared" si="1847"/>
        <v>95378.780139999988</v>
      </c>
      <c r="AS213" s="44">
        <v>11</v>
      </c>
      <c r="AT213" s="44">
        <f t="shared" si="1848"/>
        <v>593449.17662799987</v>
      </c>
      <c r="AU213" s="44">
        <v>0</v>
      </c>
      <c r="AV213" s="44">
        <f t="shared" si="1849"/>
        <v>0</v>
      </c>
      <c r="AW213" s="44"/>
      <c r="AX213" s="44">
        <f t="shared" si="1850"/>
        <v>0</v>
      </c>
      <c r="AY213" s="44"/>
      <c r="AZ213" s="44">
        <f t="shared" si="1851"/>
        <v>0</v>
      </c>
      <c r="BA213" s="44">
        <v>9</v>
      </c>
      <c r="BB213" s="44">
        <f t="shared" si="1852"/>
        <v>472292.10881999996</v>
      </c>
      <c r="BC213" s="44">
        <v>0</v>
      </c>
      <c r="BD213" s="44">
        <f t="shared" si="1853"/>
        <v>0</v>
      </c>
      <c r="BE213" s="44">
        <v>0</v>
      </c>
      <c r="BF213" s="44">
        <f t="shared" si="1854"/>
        <v>0</v>
      </c>
      <c r="BG213" s="44">
        <v>0</v>
      </c>
      <c r="BH213" s="44">
        <f t="shared" si="1855"/>
        <v>0</v>
      </c>
      <c r="BI213" s="44">
        <v>0</v>
      </c>
      <c r="BJ213" s="44">
        <f t="shared" si="1856"/>
        <v>0</v>
      </c>
      <c r="BK213" s="44">
        <v>10</v>
      </c>
      <c r="BL213" s="44">
        <f t="shared" si="1857"/>
        <v>469899.04307500005</v>
      </c>
      <c r="BM213" s="44">
        <v>4</v>
      </c>
      <c r="BN213" s="44">
        <f t="shared" si="1858"/>
        <v>179833.08382666664</v>
      </c>
      <c r="BO213" s="54">
        <v>273</v>
      </c>
      <c r="BP213" s="44">
        <f t="shared" si="1859"/>
        <v>13102348.251720002</v>
      </c>
      <c r="BQ213" s="44">
        <v>32</v>
      </c>
      <c r="BR213" s="44">
        <f t="shared" si="1860"/>
        <v>1907100.2406399995</v>
      </c>
      <c r="BS213" s="44">
        <v>8</v>
      </c>
      <c r="BT213" s="44">
        <f t="shared" si="1861"/>
        <v>319959.66426666657</v>
      </c>
      <c r="BU213" s="44">
        <v>5</v>
      </c>
      <c r="BV213" s="44">
        <f t="shared" si="1862"/>
        <v>165693.39756666665</v>
      </c>
      <c r="BW213" s="44"/>
      <c r="BX213" s="44">
        <f t="shared" si="1863"/>
        <v>0</v>
      </c>
      <c r="BY213" s="44"/>
      <c r="BZ213" s="44">
        <f t="shared" si="1864"/>
        <v>0</v>
      </c>
      <c r="CA213" s="44">
        <v>0</v>
      </c>
      <c r="CB213" s="44">
        <f t="shared" si="1865"/>
        <v>0</v>
      </c>
      <c r="CC213" s="44">
        <v>3</v>
      </c>
      <c r="CD213" s="44">
        <f t="shared" si="1866"/>
        <v>143981.84891999999</v>
      </c>
      <c r="CE213" s="44">
        <v>0</v>
      </c>
      <c r="CF213" s="44">
        <f t="shared" si="1867"/>
        <v>0</v>
      </c>
      <c r="CG213" s="44">
        <v>6</v>
      </c>
      <c r="CH213" s="44">
        <f t="shared" si="1868"/>
        <v>198832.07707999996</v>
      </c>
      <c r="CI213" s="44">
        <v>4</v>
      </c>
      <c r="CJ213" s="44">
        <f t="shared" si="1869"/>
        <v>132554.71805333329</v>
      </c>
      <c r="CK213" s="44">
        <v>18</v>
      </c>
      <c r="CL213" s="44">
        <f t="shared" si="1870"/>
        <v>787153.51469999994</v>
      </c>
      <c r="CM213" s="44">
        <v>20</v>
      </c>
      <c r="CN213" s="44">
        <f t="shared" si="1871"/>
        <v>1069638.9512200002</v>
      </c>
      <c r="CO213" s="44">
        <v>19</v>
      </c>
      <c r="CP213" s="44">
        <f t="shared" si="1872"/>
        <v>1168189.6994669999</v>
      </c>
      <c r="CQ213" s="49">
        <v>2</v>
      </c>
      <c r="CR213" s="44">
        <f t="shared" si="1873"/>
        <v>99328.137533333298</v>
      </c>
      <c r="CS213" s="44">
        <v>9</v>
      </c>
      <c r="CT213" s="44">
        <f t="shared" si="1874"/>
        <v>540837.85467600008</v>
      </c>
      <c r="CU213" s="44">
        <v>5</v>
      </c>
      <c r="CV213" s="44">
        <f t="shared" si="1875"/>
        <v>261177.29029000003</v>
      </c>
      <c r="CW213" s="44">
        <v>9</v>
      </c>
      <c r="CX213" s="44">
        <f t="shared" si="1876"/>
        <v>541840.66379099991</v>
      </c>
      <c r="CY213" s="44">
        <v>1</v>
      </c>
      <c r="CZ213" s="44">
        <f t="shared" si="1877"/>
        <v>60093.094963999989</v>
      </c>
      <c r="DA213" s="44">
        <v>15</v>
      </c>
      <c r="DB213" s="44">
        <f t="shared" si="1878"/>
        <v>903067.77298500005</v>
      </c>
      <c r="DC213" s="44">
        <v>11</v>
      </c>
      <c r="DD213" s="44">
        <f t="shared" si="1879"/>
        <v>546304.75643333315</v>
      </c>
      <c r="DE213" s="44">
        <v>6</v>
      </c>
      <c r="DF213" s="44">
        <f t="shared" si="1880"/>
        <v>306861.22579</v>
      </c>
      <c r="DG213" s="44">
        <v>3</v>
      </c>
      <c r="DH213" s="44">
        <f t="shared" si="1881"/>
        <v>199894.26554999998</v>
      </c>
      <c r="DI213" s="44">
        <v>18</v>
      </c>
      <c r="DJ213" s="44">
        <f t="shared" si="1882"/>
        <v>1163264.4651599997</v>
      </c>
      <c r="DK213" s="44">
        <v>13</v>
      </c>
      <c r="DL213" s="44">
        <f t="shared" si="1883"/>
        <v>1149788.6425187499</v>
      </c>
      <c r="DM213" s="44">
        <v>8</v>
      </c>
      <c r="DN213" s="44">
        <f t="shared" si="1768"/>
        <v>764806.1363766666</v>
      </c>
      <c r="DO213" s="44"/>
      <c r="DP213" s="44">
        <f t="shared" si="1825"/>
        <v>0</v>
      </c>
      <c r="DQ213" s="44">
        <f t="shared" si="1884"/>
        <v>1173</v>
      </c>
      <c r="DR213" s="44">
        <f t="shared" si="1884"/>
        <v>57746319.838766083</v>
      </c>
    </row>
    <row r="214" spans="1:122" ht="15.75" customHeight="1" x14ac:dyDescent="0.25">
      <c r="A214" s="51"/>
      <c r="B214" s="52">
        <v>180</v>
      </c>
      <c r="C214" s="38" t="s">
        <v>345</v>
      </c>
      <c r="D214" s="39">
        <f t="shared" si="1828"/>
        <v>19063</v>
      </c>
      <c r="E214" s="40">
        <v>18530</v>
      </c>
      <c r="F214" s="40">
        <v>18715</v>
      </c>
      <c r="G214" s="53">
        <v>0.87</v>
      </c>
      <c r="H214" s="42">
        <v>1</v>
      </c>
      <c r="I214" s="43">
        <v>1</v>
      </c>
      <c r="J214" s="43"/>
      <c r="K214" s="39">
        <v>1.4</v>
      </c>
      <c r="L214" s="39">
        <v>1.68</v>
      </c>
      <c r="M214" s="39">
        <v>2.23</v>
      </c>
      <c r="N214" s="39">
        <v>2.57</v>
      </c>
      <c r="O214" s="44">
        <v>36</v>
      </c>
      <c r="P214" s="44">
        <f t="shared" si="1833"/>
        <v>875350.96109999996</v>
      </c>
      <c r="Q214" s="44">
        <v>0</v>
      </c>
      <c r="R214" s="44">
        <f t="shared" si="1834"/>
        <v>0</v>
      </c>
      <c r="S214" s="44">
        <v>0</v>
      </c>
      <c r="T214" s="44">
        <f t="shared" si="1835"/>
        <v>0</v>
      </c>
      <c r="U214" s="44"/>
      <c r="V214" s="44">
        <f t="shared" si="1836"/>
        <v>0</v>
      </c>
      <c r="W214" s="44">
        <v>0</v>
      </c>
      <c r="X214" s="44">
        <f t="shared" si="1837"/>
        <v>0</v>
      </c>
      <c r="Y214" s="44">
        <v>0</v>
      </c>
      <c r="Z214" s="44">
        <f t="shared" si="1838"/>
        <v>0</v>
      </c>
      <c r="AA214" s="44"/>
      <c r="AB214" s="44">
        <f t="shared" si="1839"/>
        <v>0</v>
      </c>
      <c r="AC214" s="44">
        <v>0</v>
      </c>
      <c r="AD214" s="44">
        <f t="shared" si="1840"/>
        <v>0</v>
      </c>
      <c r="AE214" s="44">
        <v>0</v>
      </c>
      <c r="AF214" s="44">
        <f t="shared" si="1841"/>
        <v>0</v>
      </c>
      <c r="AG214" s="44">
        <v>0</v>
      </c>
      <c r="AH214" s="44">
        <f t="shared" si="1842"/>
        <v>0</v>
      </c>
      <c r="AI214" s="44"/>
      <c r="AJ214" s="44">
        <f t="shared" si="1843"/>
        <v>0</v>
      </c>
      <c r="AK214" s="44"/>
      <c r="AL214" s="44">
        <f t="shared" si="1844"/>
        <v>0</v>
      </c>
      <c r="AM214" s="47">
        <v>0</v>
      </c>
      <c r="AN214" s="44">
        <f t="shared" si="1845"/>
        <v>0</v>
      </c>
      <c r="AO214" s="48">
        <v>0</v>
      </c>
      <c r="AP214" s="44">
        <f t="shared" si="1846"/>
        <v>0</v>
      </c>
      <c r="AQ214" s="44"/>
      <c r="AR214" s="44">
        <f t="shared" si="1847"/>
        <v>0</v>
      </c>
      <c r="AS214" s="44">
        <v>10</v>
      </c>
      <c r="AT214" s="44">
        <f t="shared" si="1848"/>
        <v>281056.49628000002</v>
      </c>
      <c r="AU214" s="44">
        <v>0</v>
      </c>
      <c r="AV214" s="44">
        <f t="shared" si="1849"/>
        <v>0</v>
      </c>
      <c r="AW214" s="44"/>
      <c r="AX214" s="44">
        <f t="shared" si="1850"/>
        <v>0</v>
      </c>
      <c r="AY214" s="44"/>
      <c r="AZ214" s="44">
        <f t="shared" si="1851"/>
        <v>0</v>
      </c>
      <c r="BA214" s="44"/>
      <c r="BB214" s="44">
        <f t="shared" si="1852"/>
        <v>0</v>
      </c>
      <c r="BC214" s="44">
        <v>0</v>
      </c>
      <c r="BD214" s="44">
        <f t="shared" si="1853"/>
        <v>0</v>
      </c>
      <c r="BE214" s="44">
        <v>0</v>
      </c>
      <c r="BF214" s="44">
        <f t="shared" si="1854"/>
        <v>0</v>
      </c>
      <c r="BG214" s="44">
        <v>0</v>
      </c>
      <c r="BH214" s="44">
        <f t="shared" si="1855"/>
        <v>0</v>
      </c>
      <c r="BI214" s="44">
        <v>0</v>
      </c>
      <c r="BJ214" s="44">
        <f t="shared" si="1856"/>
        <v>0</v>
      </c>
      <c r="BK214" s="44">
        <v>5</v>
      </c>
      <c r="BL214" s="44">
        <f t="shared" si="1857"/>
        <v>122398.8525375</v>
      </c>
      <c r="BM214" s="44">
        <v>4</v>
      </c>
      <c r="BN214" s="44">
        <f t="shared" si="1858"/>
        <v>93685.498759999988</v>
      </c>
      <c r="BO214" s="54">
        <v>7</v>
      </c>
      <c r="BP214" s="44">
        <f t="shared" si="1859"/>
        <v>175019.85227999999</v>
      </c>
      <c r="BQ214" s="44">
        <v>0</v>
      </c>
      <c r="BR214" s="44">
        <f t="shared" si="1860"/>
        <v>0</v>
      </c>
      <c r="BS214" s="44">
        <v>0</v>
      </c>
      <c r="BT214" s="44">
        <f t="shared" si="1861"/>
        <v>0</v>
      </c>
      <c r="BU214" s="44">
        <v>0</v>
      </c>
      <c r="BV214" s="44">
        <f t="shared" si="1862"/>
        <v>0</v>
      </c>
      <c r="BW214" s="44">
        <v>0</v>
      </c>
      <c r="BX214" s="44">
        <f t="shared" si="1863"/>
        <v>0</v>
      </c>
      <c r="BY214" s="44"/>
      <c r="BZ214" s="44">
        <f t="shared" si="1864"/>
        <v>0</v>
      </c>
      <c r="CA214" s="44">
        <v>0</v>
      </c>
      <c r="CB214" s="44">
        <f t="shared" si="1865"/>
        <v>0</v>
      </c>
      <c r="CC214" s="44"/>
      <c r="CD214" s="44">
        <f t="shared" si="1866"/>
        <v>0</v>
      </c>
      <c r="CE214" s="44">
        <v>0</v>
      </c>
      <c r="CF214" s="44">
        <f t="shared" si="1867"/>
        <v>0</v>
      </c>
      <c r="CG214" s="44"/>
      <c r="CH214" s="44">
        <f t="shared" si="1868"/>
        <v>0</v>
      </c>
      <c r="CI214" s="44"/>
      <c r="CJ214" s="44">
        <f t="shared" si="1869"/>
        <v>0</v>
      </c>
      <c r="CK214" s="44"/>
      <c r="CL214" s="44">
        <f t="shared" si="1870"/>
        <v>0</v>
      </c>
      <c r="CM214" s="44">
        <v>9</v>
      </c>
      <c r="CN214" s="44">
        <f t="shared" si="1871"/>
        <v>250756.67628900002</v>
      </c>
      <c r="CO214" s="44">
        <v>3</v>
      </c>
      <c r="CP214" s="44">
        <f t="shared" si="1872"/>
        <v>96091.242219000007</v>
      </c>
      <c r="CQ214" s="49"/>
      <c r="CR214" s="44">
        <f t="shared" si="1873"/>
        <v>0</v>
      </c>
      <c r="CS214" s="44">
        <v>2</v>
      </c>
      <c r="CT214" s="44">
        <f t="shared" si="1874"/>
        <v>62611.967207999987</v>
      </c>
      <c r="CU214" s="44">
        <v>1</v>
      </c>
      <c r="CV214" s="44">
        <f t="shared" si="1875"/>
        <v>27212.484138</v>
      </c>
      <c r="CW214" s="44">
        <v>3</v>
      </c>
      <c r="CX214" s="44">
        <f t="shared" si="1876"/>
        <v>94092.091317000013</v>
      </c>
      <c r="CY214" s="44"/>
      <c r="CZ214" s="44">
        <f t="shared" si="1877"/>
        <v>0</v>
      </c>
      <c r="DA214" s="44">
        <v>4</v>
      </c>
      <c r="DB214" s="44">
        <f t="shared" si="1878"/>
        <v>125456.12175599998</v>
      </c>
      <c r="DC214" s="44"/>
      <c r="DD214" s="44">
        <f t="shared" si="1879"/>
        <v>0</v>
      </c>
      <c r="DE214" s="44"/>
      <c r="DF214" s="44">
        <f t="shared" si="1880"/>
        <v>0</v>
      </c>
      <c r="DG214" s="44"/>
      <c r="DH214" s="44">
        <f t="shared" si="1881"/>
        <v>0</v>
      </c>
      <c r="DI214" s="44"/>
      <c r="DJ214" s="44">
        <f t="shared" si="1882"/>
        <v>0</v>
      </c>
      <c r="DK214" s="44">
        <v>0</v>
      </c>
      <c r="DL214" s="44">
        <f t="shared" si="1883"/>
        <v>0</v>
      </c>
      <c r="DM214" s="44"/>
      <c r="DN214" s="44">
        <f t="shared" si="1768"/>
        <v>0</v>
      </c>
      <c r="DO214" s="44"/>
      <c r="DP214" s="44">
        <f t="shared" si="1825"/>
        <v>0</v>
      </c>
      <c r="DQ214" s="44">
        <f t="shared" si="1884"/>
        <v>84</v>
      </c>
      <c r="DR214" s="44">
        <f t="shared" si="1884"/>
        <v>2203732.2438845001</v>
      </c>
    </row>
    <row r="215" spans="1:122" ht="15.75" customHeight="1" x14ac:dyDescent="0.25">
      <c r="A215" s="51"/>
      <c r="B215" s="52">
        <v>181</v>
      </c>
      <c r="C215" s="38" t="s">
        <v>346</v>
      </c>
      <c r="D215" s="39">
        <f t="shared" si="1828"/>
        <v>19063</v>
      </c>
      <c r="E215" s="40">
        <v>18530</v>
      </c>
      <c r="F215" s="40">
        <v>18715</v>
      </c>
      <c r="G215" s="53">
        <v>1.57</v>
      </c>
      <c r="H215" s="42">
        <v>1</v>
      </c>
      <c r="I215" s="43">
        <v>1</v>
      </c>
      <c r="J215" s="43"/>
      <c r="K215" s="39">
        <v>1.4</v>
      </c>
      <c r="L215" s="39">
        <v>1.68</v>
      </c>
      <c r="M215" s="39">
        <v>2.23</v>
      </c>
      <c r="N215" s="39">
        <v>2.57</v>
      </c>
      <c r="O215" s="44">
        <v>4</v>
      </c>
      <c r="P215" s="44">
        <f t="shared" si="1833"/>
        <v>175517.37023333335</v>
      </c>
      <c r="Q215" s="44">
        <v>0</v>
      </c>
      <c r="R215" s="44">
        <f t="shared" si="1834"/>
        <v>0</v>
      </c>
      <c r="S215" s="44"/>
      <c r="T215" s="44">
        <f t="shared" si="1835"/>
        <v>0</v>
      </c>
      <c r="U215" s="44"/>
      <c r="V215" s="44">
        <f t="shared" si="1836"/>
        <v>0</v>
      </c>
      <c r="W215" s="44"/>
      <c r="X215" s="44">
        <f t="shared" si="1837"/>
        <v>0</v>
      </c>
      <c r="Y215" s="44">
        <v>0</v>
      </c>
      <c r="Z215" s="44">
        <f t="shared" si="1838"/>
        <v>0</v>
      </c>
      <c r="AA215" s="44">
        <v>9</v>
      </c>
      <c r="AB215" s="44">
        <f t="shared" si="1839"/>
        <v>459336.638775</v>
      </c>
      <c r="AC215" s="44"/>
      <c r="AD215" s="44">
        <f t="shared" si="1840"/>
        <v>0</v>
      </c>
      <c r="AE215" s="44">
        <v>0</v>
      </c>
      <c r="AF215" s="44">
        <f t="shared" si="1841"/>
        <v>0</v>
      </c>
      <c r="AG215" s="44">
        <v>0</v>
      </c>
      <c r="AH215" s="44">
        <f t="shared" si="1842"/>
        <v>0</v>
      </c>
      <c r="AI215" s="44"/>
      <c r="AJ215" s="44">
        <f t="shared" si="1843"/>
        <v>0</v>
      </c>
      <c r="AK215" s="44"/>
      <c r="AL215" s="44">
        <f t="shared" si="1844"/>
        <v>0</v>
      </c>
      <c r="AM215" s="47">
        <v>0</v>
      </c>
      <c r="AN215" s="44">
        <f t="shared" si="1845"/>
        <v>0</v>
      </c>
      <c r="AO215" s="48">
        <v>0</v>
      </c>
      <c r="AP215" s="44">
        <f t="shared" si="1846"/>
        <v>0</v>
      </c>
      <c r="AQ215" s="44"/>
      <c r="AR215" s="44">
        <f t="shared" si="1847"/>
        <v>0</v>
      </c>
      <c r="AS215" s="44"/>
      <c r="AT215" s="44">
        <f t="shared" si="1848"/>
        <v>0</v>
      </c>
      <c r="AU215" s="44"/>
      <c r="AV215" s="44">
        <f t="shared" si="1849"/>
        <v>0</v>
      </c>
      <c r="AW215" s="44"/>
      <c r="AX215" s="44">
        <f t="shared" si="1850"/>
        <v>0</v>
      </c>
      <c r="AY215" s="44"/>
      <c r="AZ215" s="44">
        <f t="shared" si="1851"/>
        <v>0</v>
      </c>
      <c r="BA215" s="44"/>
      <c r="BB215" s="44">
        <f t="shared" si="1852"/>
        <v>0</v>
      </c>
      <c r="BC215" s="44"/>
      <c r="BD215" s="44">
        <f t="shared" si="1853"/>
        <v>0</v>
      </c>
      <c r="BE215" s="44"/>
      <c r="BF215" s="44">
        <f t="shared" si="1854"/>
        <v>0</v>
      </c>
      <c r="BG215" s="44"/>
      <c r="BH215" s="44">
        <f t="shared" si="1855"/>
        <v>0</v>
      </c>
      <c r="BI215" s="44"/>
      <c r="BJ215" s="44">
        <f t="shared" si="1856"/>
        <v>0</v>
      </c>
      <c r="BK215" s="44">
        <v>0</v>
      </c>
      <c r="BL215" s="44">
        <f t="shared" si="1857"/>
        <v>0</v>
      </c>
      <c r="BM215" s="44"/>
      <c r="BN215" s="44">
        <f t="shared" si="1858"/>
        <v>0</v>
      </c>
      <c r="BO215" s="54"/>
      <c r="BP215" s="44">
        <f t="shared" si="1859"/>
        <v>0</v>
      </c>
      <c r="BQ215" s="44"/>
      <c r="BR215" s="44">
        <f t="shared" si="1860"/>
        <v>0</v>
      </c>
      <c r="BS215" s="44"/>
      <c r="BT215" s="44">
        <f t="shared" si="1861"/>
        <v>0</v>
      </c>
      <c r="BU215" s="44"/>
      <c r="BV215" s="44">
        <f t="shared" si="1862"/>
        <v>0</v>
      </c>
      <c r="BW215" s="44"/>
      <c r="BX215" s="44">
        <f t="shared" si="1863"/>
        <v>0</v>
      </c>
      <c r="BY215" s="44"/>
      <c r="BZ215" s="44">
        <f t="shared" si="1864"/>
        <v>0</v>
      </c>
      <c r="CA215" s="44"/>
      <c r="CB215" s="44">
        <f t="shared" si="1865"/>
        <v>0</v>
      </c>
      <c r="CC215" s="44"/>
      <c r="CD215" s="44">
        <f t="shared" si="1866"/>
        <v>0</v>
      </c>
      <c r="CE215" s="44"/>
      <c r="CF215" s="44">
        <f t="shared" si="1867"/>
        <v>0</v>
      </c>
      <c r="CG215" s="44"/>
      <c r="CH215" s="44">
        <f t="shared" si="1868"/>
        <v>0</v>
      </c>
      <c r="CI215" s="44"/>
      <c r="CJ215" s="44">
        <f t="shared" si="1869"/>
        <v>0</v>
      </c>
      <c r="CK215" s="44"/>
      <c r="CL215" s="44">
        <f t="shared" si="1870"/>
        <v>0</v>
      </c>
      <c r="CM215" s="44"/>
      <c r="CN215" s="44">
        <f t="shared" si="1871"/>
        <v>0</v>
      </c>
      <c r="CO215" s="44"/>
      <c r="CP215" s="44">
        <f t="shared" si="1872"/>
        <v>0</v>
      </c>
      <c r="CQ215" s="49"/>
      <c r="CR215" s="44">
        <f t="shared" si="1873"/>
        <v>0</v>
      </c>
      <c r="CS215" s="44"/>
      <c r="CT215" s="44">
        <f t="shared" si="1874"/>
        <v>0</v>
      </c>
      <c r="CU215" s="44"/>
      <c r="CV215" s="44">
        <f t="shared" si="1875"/>
        <v>0</v>
      </c>
      <c r="CW215" s="44"/>
      <c r="CX215" s="44">
        <f t="shared" si="1876"/>
        <v>0</v>
      </c>
      <c r="CY215" s="44"/>
      <c r="CZ215" s="44">
        <f t="shared" si="1877"/>
        <v>0</v>
      </c>
      <c r="DA215" s="44"/>
      <c r="DB215" s="44">
        <f t="shared" si="1878"/>
        <v>0</v>
      </c>
      <c r="DC215" s="44"/>
      <c r="DD215" s="44">
        <f t="shared" si="1879"/>
        <v>0</v>
      </c>
      <c r="DE215" s="44"/>
      <c r="DF215" s="44">
        <f t="shared" si="1880"/>
        <v>0</v>
      </c>
      <c r="DG215" s="44"/>
      <c r="DH215" s="44">
        <f t="shared" si="1881"/>
        <v>0</v>
      </c>
      <c r="DI215" s="44"/>
      <c r="DJ215" s="44">
        <f t="shared" si="1882"/>
        <v>0</v>
      </c>
      <c r="DK215" s="44"/>
      <c r="DL215" s="44">
        <f t="shared" si="1883"/>
        <v>0</v>
      </c>
      <c r="DM215" s="44"/>
      <c r="DN215" s="44">
        <f t="shared" si="1768"/>
        <v>0</v>
      </c>
      <c r="DO215" s="44"/>
      <c r="DP215" s="44">
        <f t="shared" si="1825"/>
        <v>0</v>
      </c>
      <c r="DQ215" s="44">
        <f t="shared" si="1884"/>
        <v>13</v>
      </c>
      <c r="DR215" s="44">
        <f t="shared" si="1884"/>
        <v>634854.00900833332</v>
      </c>
    </row>
    <row r="216" spans="1:122" ht="15.75" customHeight="1" x14ac:dyDescent="0.25">
      <c r="A216" s="100">
        <v>25</v>
      </c>
      <c r="B216" s="114"/>
      <c r="C216" s="102" t="s">
        <v>347</v>
      </c>
      <c r="D216" s="109">
        <f t="shared" si="1828"/>
        <v>19063</v>
      </c>
      <c r="E216" s="110">
        <v>18530</v>
      </c>
      <c r="F216" s="110">
        <v>18715</v>
      </c>
      <c r="G216" s="115">
        <v>1.18</v>
      </c>
      <c r="H216" s="111">
        <v>1</v>
      </c>
      <c r="I216" s="112">
        <v>1</v>
      </c>
      <c r="J216" s="112"/>
      <c r="K216" s="109">
        <v>1.4</v>
      </c>
      <c r="L216" s="109">
        <v>1.68</v>
      </c>
      <c r="M216" s="109">
        <v>2.23</v>
      </c>
      <c r="N216" s="109">
        <v>2.57</v>
      </c>
      <c r="O216" s="108">
        <f t="shared" ref="O216:BZ216" si="1885">SUM(O217:O228)</f>
        <v>823</v>
      </c>
      <c r="P216" s="108">
        <f t="shared" si="1885"/>
        <v>54400890.976366669</v>
      </c>
      <c r="Q216" s="108">
        <f t="shared" si="1885"/>
        <v>224</v>
      </c>
      <c r="R216" s="108">
        <f t="shared" si="1885"/>
        <v>17131285.358308334</v>
      </c>
      <c r="S216" s="108">
        <v>0</v>
      </c>
      <c r="T216" s="108">
        <f t="shared" ref="T216:AF216" si="1886">SUM(T217:T228)</f>
        <v>0</v>
      </c>
      <c r="U216" s="108">
        <f t="shared" si="1886"/>
        <v>0</v>
      </c>
      <c r="V216" s="108">
        <f t="shared" si="1886"/>
        <v>0</v>
      </c>
      <c r="W216" s="108">
        <f t="shared" si="1886"/>
        <v>0</v>
      </c>
      <c r="X216" s="108">
        <f t="shared" si="1886"/>
        <v>0</v>
      </c>
      <c r="Y216" s="108">
        <f t="shared" si="1886"/>
        <v>163</v>
      </c>
      <c r="Z216" s="108">
        <f t="shared" si="1886"/>
        <v>11065273.482899999</v>
      </c>
      <c r="AA216" s="108">
        <f t="shared" si="1886"/>
        <v>1054</v>
      </c>
      <c r="AB216" s="108">
        <f t="shared" si="1886"/>
        <v>34184664.287841663</v>
      </c>
      <c r="AC216" s="108">
        <f t="shared" si="1886"/>
        <v>0</v>
      </c>
      <c r="AD216" s="108">
        <f t="shared" si="1886"/>
        <v>0</v>
      </c>
      <c r="AE216" s="108">
        <f t="shared" si="1886"/>
        <v>0</v>
      </c>
      <c r="AF216" s="108">
        <f t="shared" si="1886"/>
        <v>0</v>
      </c>
      <c r="AG216" s="108">
        <f t="shared" si="1885"/>
        <v>1</v>
      </c>
      <c r="AH216" s="108">
        <f t="shared" si="1885"/>
        <v>120458.57734166663</v>
      </c>
      <c r="AI216" s="108">
        <f t="shared" si="1885"/>
        <v>29</v>
      </c>
      <c r="AJ216" s="108">
        <f t="shared" si="1885"/>
        <v>667508.67837500002</v>
      </c>
      <c r="AK216" s="108">
        <f t="shared" si="1885"/>
        <v>0</v>
      </c>
      <c r="AL216" s="108">
        <f t="shared" si="1885"/>
        <v>0</v>
      </c>
      <c r="AM216" s="108">
        <f t="shared" si="1885"/>
        <v>2</v>
      </c>
      <c r="AN216" s="108">
        <f t="shared" si="1885"/>
        <v>204371.46339166665</v>
      </c>
      <c r="AO216" s="108">
        <f t="shared" si="1885"/>
        <v>143</v>
      </c>
      <c r="AP216" s="108">
        <f t="shared" si="1885"/>
        <v>5303891.4435920008</v>
      </c>
      <c r="AQ216" s="108">
        <f t="shared" si="1885"/>
        <v>0</v>
      </c>
      <c r="AR216" s="108">
        <f t="shared" si="1885"/>
        <v>0</v>
      </c>
      <c r="AS216" s="108">
        <f t="shared" si="1885"/>
        <v>430</v>
      </c>
      <c r="AT216" s="108">
        <f t="shared" si="1885"/>
        <v>29742988.913736001</v>
      </c>
      <c r="AU216" s="108">
        <f t="shared" si="1885"/>
        <v>0</v>
      </c>
      <c r="AV216" s="108">
        <f t="shared" si="1885"/>
        <v>0</v>
      </c>
      <c r="AW216" s="108">
        <f t="shared" si="1885"/>
        <v>0</v>
      </c>
      <c r="AX216" s="108">
        <f t="shared" si="1885"/>
        <v>0</v>
      </c>
      <c r="AY216" s="108">
        <f t="shared" si="1885"/>
        <v>0</v>
      </c>
      <c r="AZ216" s="108">
        <f t="shared" si="1885"/>
        <v>0</v>
      </c>
      <c r="BA216" s="108">
        <f t="shared" si="1885"/>
        <v>37</v>
      </c>
      <c r="BB216" s="108">
        <f t="shared" si="1885"/>
        <v>1498262.6579199999</v>
      </c>
      <c r="BC216" s="108">
        <f t="shared" si="1885"/>
        <v>0</v>
      </c>
      <c r="BD216" s="108">
        <f t="shared" si="1885"/>
        <v>0</v>
      </c>
      <c r="BE216" s="108">
        <f t="shared" si="1885"/>
        <v>0</v>
      </c>
      <c r="BF216" s="108">
        <f t="shared" si="1885"/>
        <v>0</v>
      </c>
      <c r="BG216" s="108">
        <v>0</v>
      </c>
      <c r="BH216" s="108">
        <f t="shared" ref="BH216:BI216" si="1887">SUM(BH217:BH228)</f>
        <v>0</v>
      </c>
      <c r="BI216" s="108">
        <f t="shared" si="1887"/>
        <v>0</v>
      </c>
      <c r="BJ216" s="108">
        <f t="shared" si="1885"/>
        <v>0</v>
      </c>
      <c r="BK216" s="108">
        <f t="shared" si="1885"/>
        <v>89</v>
      </c>
      <c r="BL216" s="108">
        <f t="shared" si="1885"/>
        <v>2448929.9271966661</v>
      </c>
      <c r="BM216" s="108">
        <f t="shared" si="1885"/>
        <v>388</v>
      </c>
      <c r="BN216" s="108">
        <f t="shared" si="1885"/>
        <v>10697418.6613</v>
      </c>
      <c r="BO216" s="108">
        <f t="shared" si="1885"/>
        <v>0</v>
      </c>
      <c r="BP216" s="108">
        <f t="shared" si="1885"/>
        <v>0</v>
      </c>
      <c r="BQ216" s="108">
        <f t="shared" si="1885"/>
        <v>0</v>
      </c>
      <c r="BR216" s="108">
        <f t="shared" si="1885"/>
        <v>0</v>
      </c>
      <c r="BS216" s="108">
        <f t="shared" si="1885"/>
        <v>0</v>
      </c>
      <c r="BT216" s="108">
        <f t="shared" si="1885"/>
        <v>0</v>
      </c>
      <c r="BU216" s="108">
        <f t="shared" si="1885"/>
        <v>20</v>
      </c>
      <c r="BV216" s="108">
        <f t="shared" si="1885"/>
        <v>396870.41333333339</v>
      </c>
      <c r="BW216" s="108">
        <f t="shared" si="1885"/>
        <v>0</v>
      </c>
      <c r="BX216" s="108">
        <f t="shared" si="1885"/>
        <v>0</v>
      </c>
      <c r="BY216" s="108">
        <f t="shared" si="1885"/>
        <v>0</v>
      </c>
      <c r="BZ216" s="108">
        <f t="shared" si="1885"/>
        <v>0</v>
      </c>
      <c r="CA216" s="108">
        <f t="shared" ref="CA216:DR216" si="1888">SUM(CA217:CA228)</f>
        <v>0</v>
      </c>
      <c r="CB216" s="108">
        <f t="shared" si="1888"/>
        <v>0</v>
      </c>
      <c r="CC216" s="108">
        <f t="shared" si="1888"/>
        <v>7</v>
      </c>
      <c r="CD216" s="108">
        <f t="shared" si="1888"/>
        <v>188239.7426</v>
      </c>
      <c r="CE216" s="108">
        <f t="shared" si="1888"/>
        <v>0</v>
      </c>
      <c r="CF216" s="108">
        <f t="shared" si="1888"/>
        <v>0</v>
      </c>
      <c r="CG216" s="108">
        <f t="shared" si="1888"/>
        <v>11</v>
      </c>
      <c r="CH216" s="108">
        <f t="shared" si="1888"/>
        <v>213317.84716666664</v>
      </c>
      <c r="CI216" s="108">
        <f t="shared" si="1888"/>
        <v>60</v>
      </c>
      <c r="CJ216" s="108">
        <f t="shared" si="1888"/>
        <v>1165806.8391666666</v>
      </c>
      <c r="CK216" s="108">
        <f t="shared" si="1888"/>
        <v>99</v>
      </c>
      <c r="CL216" s="108">
        <f t="shared" si="1888"/>
        <v>2460182.0594166666</v>
      </c>
      <c r="CM216" s="108">
        <f t="shared" si="1888"/>
        <v>170</v>
      </c>
      <c r="CN216" s="108">
        <f t="shared" si="1888"/>
        <v>5649871.3704859996</v>
      </c>
      <c r="CO216" s="108">
        <f t="shared" si="1888"/>
        <v>106</v>
      </c>
      <c r="CP216" s="108">
        <f t="shared" si="1888"/>
        <v>4214024.3618339999</v>
      </c>
      <c r="CQ216" s="113">
        <f t="shared" si="1888"/>
        <v>30</v>
      </c>
      <c r="CR216" s="108">
        <f t="shared" si="1888"/>
        <v>853508.24766666652</v>
      </c>
      <c r="CS216" s="108">
        <f t="shared" si="1888"/>
        <v>68</v>
      </c>
      <c r="CT216" s="108">
        <f t="shared" si="1888"/>
        <v>2317362.4644800001</v>
      </c>
      <c r="CU216" s="108">
        <f t="shared" si="1888"/>
        <v>45</v>
      </c>
      <c r="CV216" s="108">
        <f t="shared" si="1888"/>
        <v>1415361.9623500002</v>
      </c>
      <c r="CW216" s="108">
        <f t="shared" si="1888"/>
        <v>135</v>
      </c>
      <c r="CX216" s="108">
        <f t="shared" si="1888"/>
        <v>4562204.6575349998</v>
      </c>
      <c r="CY216" s="108">
        <f t="shared" si="1888"/>
        <v>50</v>
      </c>
      <c r="CZ216" s="108">
        <f t="shared" si="1888"/>
        <v>1849211.0066219999</v>
      </c>
      <c r="DA216" s="108">
        <f t="shared" si="1888"/>
        <v>204</v>
      </c>
      <c r="DB216" s="108">
        <f t="shared" si="1888"/>
        <v>7290154.2935339995</v>
      </c>
      <c r="DC216" s="108">
        <f t="shared" si="1888"/>
        <v>144</v>
      </c>
      <c r="DD216" s="108">
        <f t="shared" si="1888"/>
        <v>3949334.3306666659</v>
      </c>
      <c r="DE216" s="108">
        <f t="shared" si="1888"/>
        <v>39</v>
      </c>
      <c r="DF216" s="108">
        <f t="shared" si="1888"/>
        <v>1143839.0003249999</v>
      </c>
      <c r="DG216" s="108">
        <f t="shared" si="1888"/>
        <v>3</v>
      </c>
      <c r="DH216" s="108">
        <f t="shared" si="1888"/>
        <v>101742.59024999999</v>
      </c>
      <c r="DI216" s="108">
        <f t="shared" si="1888"/>
        <v>86</v>
      </c>
      <c r="DJ216" s="108">
        <f t="shared" si="1888"/>
        <v>3262248.6497999998</v>
      </c>
      <c r="DK216" s="108">
        <f t="shared" si="1888"/>
        <v>19</v>
      </c>
      <c r="DL216" s="108">
        <f t="shared" si="1888"/>
        <v>967601.95756875002</v>
      </c>
      <c r="DM216" s="108">
        <f t="shared" si="1888"/>
        <v>77</v>
      </c>
      <c r="DN216" s="108">
        <f t="shared" si="1888"/>
        <v>4296309.9202895826</v>
      </c>
      <c r="DO216" s="108">
        <f t="shared" si="1888"/>
        <v>0</v>
      </c>
      <c r="DP216" s="108">
        <f t="shared" si="1888"/>
        <v>0</v>
      </c>
      <c r="DQ216" s="108">
        <f t="shared" si="1888"/>
        <v>4756</v>
      </c>
      <c r="DR216" s="108">
        <f t="shared" si="1888"/>
        <v>213763136.14336067</v>
      </c>
    </row>
    <row r="217" spans="1:122" ht="30" customHeight="1" x14ac:dyDescent="0.25">
      <c r="A217" s="51"/>
      <c r="B217" s="52">
        <v>182</v>
      </c>
      <c r="C217" s="38" t="s">
        <v>348</v>
      </c>
      <c r="D217" s="39">
        <f t="shared" si="1828"/>
        <v>19063</v>
      </c>
      <c r="E217" s="40">
        <v>18530</v>
      </c>
      <c r="F217" s="40">
        <v>18715</v>
      </c>
      <c r="G217" s="53">
        <v>0.85</v>
      </c>
      <c r="H217" s="42">
        <v>1</v>
      </c>
      <c r="I217" s="43">
        <v>1</v>
      </c>
      <c r="J217" s="43"/>
      <c r="K217" s="39">
        <v>1.4</v>
      </c>
      <c r="L217" s="39">
        <v>1.68</v>
      </c>
      <c r="M217" s="39">
        <v>2.23</v>
      </c>
      <c r="N217" s="39">
        <v>2.57</v>
      </c>
      <c r="O217" s="44">
        <v>40</v>
      </c>
      <c r="P217" s="44">
        <f t="shared" ref="P217:P219" si="1889">(O217/12*5*$D217*$G217*$H217*$K217*P$8)+(O217/12*4*$E217*$G217*$I217*$K217*P$9)+(O217/12*3*$F217*$G217*$I217*$K217*P$9)</f>
        <v>950253.2783333332</v>
      </c>
      <c r="Q217" s="44">
        <v>21</v>
      </c>
      <c r="R217" s="44">
        <f t="shared" ref="R217:R219" si="1890">(Q217/12*5*$D217*$G217*$H217*$K217*R$8)+(Q217/12*4*$E217*$G217*$I217*$K217*R$9)+(Q217/12*3*$F217*$G217*$I217*$K217*R$9)</f>
        <v>498882.97112499998</v>
      </c>
      <c r="S217" s="44">
        <v>0</v>
      </c>
      <c r="T217" s="44">
        <f t="shared" ref="T217:T219" si="1891">(S217/12*5*$D217*$G217*$H217*$K217*T$8)+(S217/12*4*$E217*$G217*$I217*$K217*T$9)+(S217/12*3*$F217*$G217*$I217*$K217*T$9)</f>
        <v>0</v>
      </c>
      <c r="U217" s="44"/>
      <c r="V217" s="44">
        <f t="shared" ref="V217:V219" si="1892">(U217/12*5*$D217*$G217*$H217*$K217*V$8)+(U217/12*4*$E217*$G217*$I217*$K217*V$9)+(U217/12*3*$F217*$G217*$I217*$K217*V$9)</f>
        <v>0</v>
      </c>
      <c r="W217" s="44">
        <v>0</v>
      </c>
      <c r="X217" s="44">
        <f t="shared" ref="X217:X219" si="1893">(W217/12*5*$D217*$G217*$H217*$K217*X$8)+(W217/12*4*$E217*$G217*$I217*$K217*X$9)+(W217/12*3*$F217*$G217*$I217*$K217*X$9)</f>
        <v>0</v>
      </c>
      <c r="Y217" s="44">
        <v>13</v>
      </c>
      <c r="Z217" s="44">
        <f t="shared" ref="Z217:Z219" si="1894">(Y217/12*5*$D217*$G217*$H217*$K217*Z$8)+(Y217/12*4*$E217*$G217*$I217*$K217*Z$9)+(Y217/12*3*$F217*$G217*$I217*$K217*Z$9)</f>
        <v>308832.31545833329</v>
      </c>
      <c r="AA217" s="44"/>
      <c r="AB217" s="44">
        <f t="shared" ref="AB217:AB219" si="1895">(AA217/12*5*$D217*$G217*$H217*$K217*AB$8)+(AA217/12*4*$E217*$G217*$I217*$K217*AB$9)+(AA217/12*3*$F217*$G217*$I217*$K217*AB$9)</f>
        <v>0</v>
      </c>
      <c r="AC217" s="44">
        <v>0</v>
      </c>
      <c r="AD217" s="44">
        <f t="shared" ref="AD217:AD219" si="1896">(AC217/12*5*$D217*$G217*$H217*$K217*AD$8)+(AC217/12*4*$E217*$G217*$I217*$K217*AD$9)+(AC217/12*3*$F217*$G217*$I217*$K217*AD$9)</f>
        <v>0</v>
      </c>
      <c r="AE217" s="44">
        <v>0</v>
      </c>
      <c r="AF217" s="44">
        <f t="shared" ref="AF217:AF219" si="1897">(AE217/12*5*$D217*$G217*$H217*$K217*AF$8)+(AE217/12*4*$E217*$G217*$I217*$K217*AF$9)+(AE217/12*3*$F217*$G217*$I217*$K217*AF$9)</f>
        <v>0</v>
      </c>
      <c r="AG217" s="44">
        <v>0</v>
      </c>
      <c r="AH217" s="44">
        <f t="shared" ref="AH217:AH219" si="1898">(AG217/12*5*$D217*$G217*$H217*$K217*AH$8)+(AG217/12*4*$E217*$G217*$I217*$K217*AH$9)+(AG217/12*3*$F217*$G217*$I217*$K217*AH$9)</f>
        <v>0</v>
      </c>
      <c r="AI217" s="44">
        <v>12</v>
      </c>
      <c r="AJ217" s="44">
        <f t="shared" ref="AJ217:AJ219" si="1899">(AI217/12*5*$D217*$G217*$H217*$K217*AJ$8)+(AI217/12*4*$E217*$G217*$I217*$K217*AJ$9)+(AI217/12*3*$F217*$G217*$I217*$K217*AJ$9)</f>
        <v>242730.42850000001</v>
      </c>
      <c r="AK217" s="44"/>
      <c r="AL217" s="44">
        <f t="shared" ref="AL217:AL219" si="1900">(AK217/12*5*$D217*$G217*$H217*$K217*AL$8)+(AK217/12*4*$E217*$G217*$I217*$K217*AL$9)+(AK217/12*3*$F217*$G217*$I217*$K217*AL$9)</f>
        <v>0</v>
      </c>
      <c r="AM217" s="47">
        <v>0</v>
      </c>
      <c r="AN217" s="44">
        <f t="shared" ref="AN217:AN219" si="1901">(AM217/12*5*$D217*$G217*$H217*$K217*AN$8)+(AM217/12*4*$E217*$G217*$I217*$K217*AN$9)+(AM217/12*3*$F217*$G217*$I217*$K217*AN$9)</f>
        <v>0</v>
      </c>
      <c r="AO217" s="48">
        <v>56</v>
      </c>
      <c r="AP217" s="44">
        <f t="shared" ref="AP217:AP219" si="1902">(AO217/12*5*$D217*$G217*$H217*$L217*AP$8)+(AO217/12*4*$E217*$G217*$I217*$L217*AP$9)+(AO217/12*3*$F217*$G217*$I217*$L217*AP$9)</f>
        <v>1537734.3934400002</v>
      </c>
      <c r="AQ217" s="44">
        <v>0</v>
      </c>
      <c r="AR217" s="44">
        <f t="shared" ref="AR217:AR219" si="1903">(AQ217/12*5*$D217*$G217*$H217*$L217*AR$8)+(AQ217/12*4*$E217*$G217*$I217*$L217*AR$9)+(AQ217/12*3*$F217*$G217*$I217*$L217*AR$9)</f>
        <v>0</v>
      </c>
      <c r="AS217" s="44">
        <v>152</v>
      </c>
      <c r="AT217" s="44">
        <f t="shared" ref="AT217:AT219" si="1904">(AS217/12*5*$D217*$G217*$H217*$L217*AT$8)+(AS217/12*4*$E217*$G217*$I217*$L217*AT$9)+(AS217/12*3*$F217*$G217*$I217*$L217*AT$10)</f>
        <v>4173850.4964799997</v>
      </c>
      <c r="AU217" s="44">
        <v>0</v>
      </c>
      <c r="AV217" s="44">
        <f t="shared" ref="AV217:AV219" si="1905">(AU217/12*5*$D217*$G217*$H217*$L217*AV$8)+(AU217/12*4*$E217*$G217*$I217*$L217*AV$9)+(AU217/12*3*$F217*$G217*$I217*$L217*AV$9)</f>
        <v>0</v>
      </c>
      <c r="AW217" s="44"/>
      <c r="AX217" s="44">
        <f t="shared" ref="AX217:AX219" si="1906">(AW217/12*5*$D217*$G217*$H217*$K217*AX$8)+(AW217/12*4*$E217*$G217*$I217*$K217*AX$9)+(AW217/12*3*$F217*$G217*$I217*$K217*AX$9)</f>
        <v>0</v>
      </c>
      <c r="AY217" s="44"/>
      <c r="AZ217" s="44">
        <f t="shared" ref="AZ217:AZ219" si="1907">(AY217/12*5*$D217*$G217*$H217*$K217*AZ$8)+(AY217/12*4*$E217*$G217*$I217*$K217*AZ$9)+(AY217/12*3*$F217*$G217*$I217*$K217*AZ$9)</f>
        <v>0</v>
      </c>
      <c r="BA217" s="44">
        <v>10</v>
      </c>
      <c r="BB217" s="44">
        <f t="shared" ref="BB217:BB219" si="1908">(BA217/12*5*$D217*$G217*$H217*$L217*BB$8)+(BA217/12*4*$E217*$G217*$I217*$L217*BB$9)+(BA217/12*3*$F217*$G217*$I217*$L217*BB$9)</f>
        <v>267097.99900000001</v>
      </c>
      <c r="BC217" s="44">
        <v>0</v>
      </c>
      <c r="BD217" s="44">
        <f t="shared" ref="BD217:BD219" si="1909">(BC217/12*5*$D217*$G217*$H217*$K217*BD$8)+(BC217/12*4*$E217*$G217*$I217*$K217*BD$9)+(BC217/12*3*$F217*$G217*$I217*$K217*BD$9)</f>
        <v>0</v>
      </c>
      <c r="BE217" s="44">
        <v>0</v>
      </c>
      <c r="BF217" s="44">
        <f t="shared" ref="BF217:BF219" si="1910">(BE217/12*5*$D217*$G217*$H217*$K217*BF$8)+(BE217/12*4*$E217*$G217*$I217*$K217*BF$9)+(BE217/12*3*$F217*$G217*$I217*$K217*BF$9)</f>
        <v>0</v>
      </c>
      <c r="BG217" s="44">
        <v>0</v>
      </c>
      <c r="BH217" s="44">
        <f t="shared" ref="BH217:BH219" si="1911">(BG217/12*5*$D217*$G217*$H217*$K217*BH$8)+(BG217/12*4*$E217*$G217*$I217*$K217*BH$9)+(BG217/12*3*$F217*$G217*$I217*$K217*BH$9)</f>
        <v>0</v>
      </c>
      <c r="BI217" s="44">
        <v>0</v>
      </c>
      <c r="BJ217" s="44">
        <f t="shared" ref="BJ217:BJ219" si="1912">(BI217/12*5*$D217*$G217*$H217*$L217*BJ$8)+(BI217/12*4*$E217*$G217*$I217*$L217*BJ$9)+(BI217/12*3*$F217*$G217*$I217*$L217*BJ$9)</f>
        <v>0</v>
      </c>
      <c r="BK217" s="44">
        <v>46</v>
      </c>
      <c r="BL217" s="44">
        <f t="shared" ref="BL217:BL219" si="1913">(BK217/12*5*$D217*$G217*$H217*$K217*BL$8)+(BK217/12*4*$E217*$G217*$I217*$K217*BL$9)+(BK217/12*3*$F217*$G217*$I217*$K217*BL$9)</f>
        <v>1100182.789475</v>
      </c>
      <c r="BM217" s="44">
        <v>76</v>
      </c>
      <c r="BN217" s="44">
        <f t="shared" ref="BN217:BN219" si="1914">(BM217/12*5*$D217*$G217*$H217*$K217*BN$8)+(BM217/12*4*$E217*$G217*$I217*$K217*BN$9)+(BM217/12*3*$F217*$G217*$I217*$K217*BN$10)</f>
        <v>1739104.3735333332</v>
      </c>
      <c r="BO217" s="54">
        <v>0</v>
      </c>
      <c r="BP217" s="44">
        <f t="shared" ref="BP217:BP219" si="1915">(BO217/12*5*$D217*$G217*$H217*$L217*BP$8)+(BO217/12*4*$E217*$G217*$I217*$L217*BP$9)+(BO217/12*3*$F217*$G217*$I217*$L217*BP$9)</f>
        <v>0</v>
      </c>
      <c r="BQ217" s="44">
        <v>0</v>
      </c>
      <c r="BR217" s="44">
        <f t="shared" ref="BR217:BR219" si="1916">(BQ217/12*5*$D217*$G217*$H217*$L217*BR$8)+(BQ217/12*4*$E217*$G217*$I217*$L217*BR$9)+(BQ217/12*3*$F217*$G217*$I217*$L217*BR$9)</f>
        <v>0</v>
      </c>
      <c r="BS217" s="44">
        <v>0</v>
      </c>
      <c r="BT217" s="44">
        <f t="shared" ref="BT217:BT219" si="1917">(BS217/12*5*$D217*$G217*$H217*$K217*BT$8)+(BS217/12*4*$E217*$G217*$I217*$K217*BT$9)+(BS217/12*3*$F217*$G217*$I217*$K217*BT$9)</f>
        <v>0</v>
      </c>
      <c r="BU217" s="44">
        <v>5</v>
      </c>
      <c r="BV217" s="44">
        <f t="shared" ref="BV217:BV219" si="1918">(BU217/12*5*$D217*$G217*$H217*$K217*BV$8)+(BU217/12*4*$E217*$G217*$I217*$K217*BV$9)+(BU217/12*3*$F217*$G217*$I217*$K217*BV$9)</f>
        <v>84334.962833333338</v>
      </c>
      <c r="BW217" s="44">
        <v>0</v>
      </c>
      <c r="BX217" s="44">
        <f t="shared" ref="BX217:BX219" si="1919">(BW217/12*5*$D217*$G217*$H217*$L217*BX$8)+(BW217/12*4*$E217*$G217*$I217*$L217*BX$9)+(BW217/12*3*$F217*$G217*$I217*$L217*BX$9)</f>
        <v>0</v>
      </c>
      <c r="BY217" s="44"/>
      <c r="BZ217" s="44">
        <f t="shared" ref="BZ217:BZ219" si="1920">(BY217/12*5*$D217*$G217*$H217*$L217*BZ$8)+(BY217/12*4*$E217*$G217*$I217*$L217*BZ$9)+(BY217/12*3*$F217*$G217*$I217*$L217*BZ$9)</f>
        <v>0</v>
      </c>
      <c r="CA217" s="44">
        <v>0</v>
      </c>
      <c r="CB217" s="44">
        <f t="shared" ref="CB217:CB219" si="1921">(CA217/12*5*$D217*$G217*$H217*$K217*CB$8)+(CA217/12*4*$E217*$G217*$I217*$K217*CB$9)+(CA217/12*3*$F217*$G217*$I217*$K217*CB$9)</f>
        <v>0</v>
      </c>
      <c r="CC217" s="44">
        <v>4</v>
      </c>
      <c r="CD217" s="44">
        <f t="shared" ref="CD217:CD219" si="1922">(CC217/12*5*$D217*$G217*$H217*$L217*CD$8)+(CC217/12*4*$E217*$G217*$I217*$L217*CD$9)+(CC217/12*3*$F217*$G217*$I217*$L217*CD$9)</f>
        <v>97712.232799999998</v>
      </c>
      <c r="CE217" s="44">
        <v>0</v>
      </c>
      <c r="CF217" s="44">
        <f t="shared" ref="CF217:CF219" si="1923">(CE217/12*5*$D217*$G217*$H217*$K217*CF$8)+(CE217/12*4*$E217*$G217*$I217*$K217*CF$9)+(CE217/12*3*$F217*$G217*$I217*$K217*CF$9)</f>
        <v>0</v>
      </c>
      <c r="CG217" s="44">
        <v>4</v>
      </c>
      <c r="CH217" s="44">
        <f t="shared" ref="CH217:CH219" si="1924">(CG217/12*5*$D217*$G217*$H217*$K217*CH$8)+(CG217/12*4*$E217*$G217*$I217*$K217*CH$9)+(CG217/12*3*$F217*$G217*$I217*$K217*CH$9)</f>
        <v>67467.970266666656</v>
      </c>
      <c r="CI217" s="44">
        <v>28</v>
      </c>
      <c r="CJ217" s="44">
        <f t="shared" ref="CJ217:CJ219" si="1925">(CI217/12*5*$D217*$G217*$H217*$K217*CJ$8)+(CI217/12*4*$E217*$G217*$I217*$K217*CJ$9)+(CI217/12*3*$F217*$G217*$I217*$K217*CJ$9)</f>
        <v>472275.7918666667</v>
      </c>
      <c r="CK217" s="44">
        <v>50</v>
      </c>
      <c r="CL217" s="44">
        <f t="shared" ref="CL217:CL219" si="1926">(CK217/12*5*$D217*$G217*$H217*$K217*CL$8)+(CK217/12*4*$E217*$G217*$I217*$K217*CL$9)+(CK217/12*3*$F217*$G217*$I217*$K217*CL$9)</f>
        <v>1112908.3291666666</v>
      </c>
      <c r="CM217" s="44">
        <v>83</v>
      </c>
      <c r="CN217" s="44">
        <f t="shared" ref="CN217:CN219" si="1927">(CM217/12*5*$D217*$G217*$H217*$L217*CN$8)+(CM217/12*4*$E217*$G217*$I217*$L217*CN$9)+(CM217/12*3*$F217*$G217*$I217*$L217*CN$9)</f>
        <v>2259372.0960650002</v>
      </c>
      <c r="CO217" s="44">
        <v>37</v>
      </c>
      <c r="CP217" s="44">
        <f t="shared" ref="CP217:CP219" si="1928">(CO217/12*5*$D217*$G217*$H217*$L217*CP$8)+(CO217/12*4*$E217*$G217*$I217*$L217*CP$9)+(CO217/12*3*$F217*$G217*$I217*$L217*CP$9)</f>
        <v>1157881.060455</v>
      </c>
      <c r="CQ217" s="49">
        <v>14</v>
      </c>
      <c r="CR217" s="44">
        <f t="shared" ref="CR217:CR219" si="1929">(CQ217/12*5*$D217*$G217*$H217*$K217*CR$8)+(CQ217/12*4*$E217*$G217*$I217*$K217*CR$9)+(CQ217/12*3*$F217*$G217*$I217*$K217*CR$9)</f>
        <v>353893.6636666666</v>
      </c>
      <c r="CS217" s="44">
        <v>35</v>
      </c>
      <c r="CT217" s="44">
        <f t="shared" ref="CT217:CT219" si="1930">(CS217/12*5*$D217*$G217*$H217*$L217*CT$8)+(CS217/12*4*$E217*$G217*$I217*$L217*CT$9)+(CS217/12*3*$F217*$G217*$I217*$L217*CT$9)</f>
        <v>1070520.7037</v>
      </c>
      <c r="CU217" s="44">
        <v>10</v>
      </c>
      <c r="CV217" s="44">
        <f t="shared" ref="CV217:CV219" si="1931">(CU217/12*5*$D217*$G217*$H217*$L217*CV$8)+(CU217/12*4*$E217*$G217*$I217*$L217*CV$9)+(CU217/12*3*$F217*$G217*$I217*$L217*CV$9)</f>
        <v>265869.09789999999</v>
      </c>
      <c r="CW217" s="44">
        <v>76</v>
      </c>
      <c r="CX217" s="44">
        <f t="shared" ref="CX217:CX219" si="1932">(CW217/12*5*$D217*$G217*$H217*$L217*CX$8)+(CW217/12*4*$E217*$G217*$I217*$L217*CX$9)+(CW217/12*3*$F217*$G217*$I217*$L217*CX$9)</f>
        <v>2328869.38662</v>
      </c>
      <c r="CY217" s="44">
        <v>19</v>
      </c>
      <c r="CZ217" s="44">
        <f t="shared" ref="CZ217:CZ219" si="1933">(CY217/12*5*$D217*$G217*$H217*$L217*CZ$8)+(CY217/12*4*$E217*$G217*$I217*$L217*CZ$9)+(CY217/12*3*$F217*$G217*$I217*$L217*CZ$9)</f>
        <v>581139.81057999993</v>
      </c>
      <c r="DA217" s="44">
        <v>62</v>
      </c>
      <c r="DB217" s="44">
        <f t="shared" ref="DB217:DB219" si="1934">(DA217/12*5*$D217*$G217*$H217*$L217*DB$8)+(DA217/12*4*$E217*$G217*$I217*$L217*DB$9)+(DA217/12*3*$F217*$G217*$I217*$L217*DB$9)</f>
        <v>1899867.1311900001</v>
      </c>
      <c r="DC217" s="44">
        <v>92</v>
      </c>
      <c r="DD217" s="44">
        <f t="shared" ref="DD217:DD219" si="1935">(DC217/12*5*$D217*$G217*$H217*$K217*DD$8)+(DC217/12*4*$E217*$G217*$I217*$K217*DD$9)+(DC217/12*3*$F217*$G217*$I217*$K217*DD$9)</f>
        <v>2325586.9326666663</v>
      </c>
      <c r="DE217" s="44">
        <v>18</v>
      </c>
      <c r="DF217" s="44">
        <f t="shared" ref="DF217:DF219" si="1936">(DE217/12*5*$D217*$G217*$H217*$K217*DF$8)+(DE217/12*4*$E217*$G217*$I217*$K217*DF$9)+(DE217/12*3*$F217*$G217*$I217*$K217*DF$9)</f>
        <v>468560.55434999999</v>
      </c>
      <c r="DG217" s="44">
        <v>3</v>
      </c>
      <c r="DH217" s="44">
        <f t="shared" ref="DH217:DH219" si="1937">(DG217/12*5*$D217*$G217*$H217*$L217*DH$8)+(DG217/12*4*$E217*$G217*$I217*$L217*DH$9)+(DG217/12*3*$F217*$G217*$I217*$L217*DH$9)</f>
        <v>101742.59024999999</v>
      </c>
      <c r="DI217" s="44">
        <v>30</v>
      </c>
      <c r="DJ217" s="44">
        <f t="shared" ref="DJ217:DJ219" si="1938">(DI217/12*5*$D217*$G217*$H217*$L217*DJ$8)+(DI217/12*4*$E217*$G217*$I217*$L217*DJ$9)+(DI217/12*3*$F217*$G217*$I217*$L217*DJ$9)</f>
        <v>986801.19299999997</v>
      </c>
      <c r="DK217" s="44">
        <v>15</v>
      </c>
      <c r="DL217" s="44">
        <f t="shared" ref="DL217:DL219" si="1939">(DK217/12*5*$D217*$G217*$H217*$M217*DL$8)+(DK217/12*4*$E217*$G217*$I217*$M217*DL$9)+(DK217/12*3*$F217*$G217*$I217*$M217*DL$9)</f>
        <v>675255.88171875</v>
      </c>
      <c r="DM217" s="44">
        <v>29</v>
      </c>
      <c r="DN217" s="44">
        <f t="shared" si="1768"/>
        <v>1411113.118389583</v>
      </c>
      <c r="DO217" s="44"/>
      <c r="DP217" s="44">
        <f t="shared" si="1825"/>
        <v>0</v>
      </c>
      <c r="DQ217" s="44">
        <f t="shared" ref="DQ217:DR228" si="1940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217)</f>
        <v>1040</v>
      </c>
      <c r="DR217" s="44">
        <f t="shared" si="1940"/>
        <v>28539841.552829999</v>
      </c>
    </row>
    <row r="218" spans="1:122" ht="32.25" customHeight="1" x14ac:dyDescent="0.25">
      <c r="A218" s="51"/>
      <c r="B218" s="52">
        <v>183</v>
      </c>
      <c r="C218" s="38" t="s">
        <v>349</v>
      </c>
      <c r="D218" s="39">
        <f t="shared" si="1828"/>
        <v>19063</v>
      </c>
      <c r="E218" s="40">
        <v>18530</v>
      </c>
      <c r="F218" s="40">
        <v>18715</v>
      </c>
      <c r="G218" s="53">
        <v>1.32</v>
      </c>
      <c r="H218" s="42">
        <v>1</v>
      </c>
      <c r="I218" s="43">
        <v>1</v>
      </c>
      <c r="J218" s="43"/>
      <c r="K218" s="39">
        <v>1.4</v>
      </c>
      <c r="L218" s="39">
        <v>1.68</v>
      </c>
      <c r="M218" s="39">
        <v>2.23</v>
      </c>
      <c r="N218" s="39">
        <v>2.57</v>
      </c>
      <c r="O218" s="44">
        <v>20</v>
      </c>
      <c r="P218" s="44">
        <f t="shared" si="1889"/>
        <v>737843.72200000007</v>
      </c>
      <c r="Q218" s="44">
        <v>0</v>
      </c>
      <c r="R218" s="44">
        <f t="shared" si="1890"/>
        <v>0</v>
      </c>
      <c r="S218" s="44">
        <v>0</v>
      </c>
      <c r="T218" s="44">
        <f t="shared" si="1891"/>
        <v>0</v>
      </c>
      <c r="U218" s="44"/>
      <c r="V218" s="44">
        <f t="shared" si="1892"/>
        <v>0</v>
      </c>
      <c r="W218" s="44">
        <v>0</v>
      </c>
      <c r="X218" s="44">
        <f t="shared" si="1893"/>
        <v>0</v>
      </c>
      <c r="Y218" s="44">
        <v>0</v>
      </c>
      <c r="Z218" s="44">
        <f t="shared" si="1894"/>
        <v>0</v>
      </c>
      <c r="AA218" s="44"/>
      <c r="AB218" s="44">
        <f t="shared" si="1895"/>
        <v>0</v>
      </c>
      <c r="AC218" s="44">
        <v>0</v>
      </c>
      <c r="AD218" s="44">
        <f t="shared" si="1896"/>
        <v>0</v>
      </c>
      <c r="AE218" s="44">
        <v>0</v>
      </c>
      <c r="AF218" s="44">
        <f t="shared" si="1897"/>
        <v>0</v>
      </c>
      <c r="AG218" s="44">
        <v>0</v>
      </c>
      <c r="AH218" s="44">
        <f t="shared" si="1898"/>
        <v>0</v>
      </c>
      <c r="AI218" s="44">
        <v>0</v>
      </c>
      <c r="AJ218" s="44">
        <f t="shared" si="1899"/>
        <v>0</v>
      </c>
      <c r="AK218" s="44"/>
      <c r="AL218" s="44">
        <f t="shared" si="1900"/>
        <v>0</v>
      </c>
      <c r="AM218" s="47">
        <v>0</v>
      </c>
      <c r="AN218" s="44">
        <f t="shared" si="1901"/>
        <v>0</v>
      </c>
      <c r="AO218" s="48">
        <v>0</v>
      </c>
      <c r="AP218" s="44">
        <f t="shared" si="1902"/>
        <v>0</v>
      </c>
      <c r="AQ218" s="44"/>
      <c r="AR218" s="44">
        <f t="shared" si="1903"/>
        <v>0</v>
      </c>
      <c r="AS218" s="44">
        <v>1</v>
      </c>
      <c r="AT218" s="44">
        <f t="shared" si="1904"/>
        <v>42643.054607999999</v>
      </c>
      <c r="AU218" s="44">
        <v>0</v>
      </c>
      <c r="AV218" s="44">
        <f t="shared" si="1905"/>
        <v>0</v>
      </c>
      <c r="AW218" s="44"/>
      <c r="AX218" s="44">
        <f t="shared" si="1906"/>
        <v>0</v>
      </c>
      <c r="AY218" s="44"/>
      <c r="AZ218" s="44">
        <f t="shared" si="1907"/>
        <v>0</v>
      </c>
      <c r="BA218" s="44">
        <v>1</v>
      </c>
      <c r="BB218" s="44">
        <f t="shared" si="1908"/>
        <v>41478.748079999998</v>
      </c>
      <c r="BC218" s="44">
        <v>0</v>
      </c>
      <c r="BD218" s="44">
        <f t="shared" si="1909"/>
        <v>0</v>
      </c>
      <c r="BE218" s="44">
        <v>0</v>
      </c>
      <c r="BF218" s="44">
        <f t="shared" si="1910"/>
        <v>0</v>
      </c>
      <c r="BG218" s="44">
        <v>0</v>
      </c>
      <c r="BH218" s="44">
        <f t="shared" si="1911"/>
        <v>0</v>
      </c>
      <c r="BI218" s="44">
        <v>0</v>
      </c>
      <c r="BJ218" s="44">
        <f t="shared" si="1912"/>
        <v>0</v>
      </c>
      <c r="BK218" s="44">
        <v>0</v>
      </c>
      <c r="BL218" s="44">
        <f t="shared" si="1913"/>
        <v>0</v>
      </c>
      <c r="BM218" s="44"/>
      <c r="BN218" s="44">
        <f t="shared" si="1914"/>
        <v>0</v>
      </c>
      <c r="BO218" s="54">
        <v>0</v>
      </c>
      <c r="BP218" s="44">
        <f t="shared" si="1915"/>
        <v>0</v>
      </c>
      <c r="BQ218" s="44">
        <v>0</v>
      </c>
      <c r="BR218" s="44">
        <f t="shared" si="1916"/>
        <v>0</v>
      </c>
      <c r="BS218" s="44">
        <v>0</v>
      </c>
      <c r="BT218" s="44">
        <f t="shared" si="1917"/>
        <v>0</v>
      </c>
      <c r="BU218" s="44"/>
      <c r="BV218" s="44">
        <f t="shared" si="1918"/>
        <v>0</v>
      </c>
      <c r="BW218" s="44">
        <v>0</v>
      </c>
      <c r="BX218" s="44">
        <f t="shared" si="1919"/>
        <v>0</v>
      </c>
      <c r="BY218" s="44"/>
      <c r="BZ218" s="44">
        <f t="shared" si="1920"/>
        <v>0</v>
      </c>
      <c r="CA218" s="44">
        <v>0</v>
      </c>
      <c r="CB218" s="44">
        <f t="shared" si="1921"/>
        <v>0</v>
      </c>
      <c r="CC218" s="44">
        <v>0</v>
      </c>
      <c r="CD218" s="44">
        <f t="shared" si="1922"/>
        <v>0</v>
      </c>
      <c r="CE218" s="44">
        <v>0</v>
      </c>
      <c r="CF218" s="44">
        <f t="shared" si="1923"/>
        <v>0</v>
      </c>
      <c r="CG218" s="44"/>
      <c r="CH218" s="44">
        <f t="shared" si="1924"/>
        <v>0</v>
      </c>
      <c r="CI218" s="44">
        <v>5</v>
      </c>
      <c r="CJ218" s="44">
        <f t="shared" si="1925"/>
        <v>130967.23639999999</v>
      </c>
      <c r="CK218" s="44"/>
      <c r="CL218" s="44">
        <f t="shared" si="1926"/>
        <v>0</v>
      </c>
      <c r="CM218" s="44"/>
      <c r="CN218" s="44">
        <f t="shared" si="1927"/>
        <v>0</v>
      </c>
      <c r="CO218" s="44"/>
      <c r="CP218" s="44">
        <f t="shared" si="1928"/>
        <v>0</v>
      </c>
      <c r="CQ218" s="49"/>
      <c r="CR218" s="44">
        <f t="shared" si="1929"/>
        <v>0</v>
      </c>
      <c r="CS218" s="44"/>
      <c r="CT218" s="44">
        <f t="shared" si="1930"/>
        <v>0</v>
      </c>
      <c r="CU218" s="44"/>
      <c r="CV218" s="44">
        <f t="shared" si="1931"/>
        <v>0</v>
      </c>
      <c r="CW218" s="44"/>
      <c r="CX218" s="44">
        <f t="shared" si="1932"/>
        <v>0</v>
      </c>
      <c r="CY218" s="44"/>
      <c r="CZ218" s="44">
        <f t="shared" si="1933"/>
        <v>0</v>
      </c>
      <c r="DA218" s="44">
        <v>1</v>
      </c>
      <c r="DB218" s="44">
        <f t="shared" si="1934"/>
        <v>47586.804803999999</v>
      </c>
      <c r="DC218" s="44"/>
      <c r="DD218" s="44">
        <f t="shared" si="1935"/>
        <v>0</v>
      </c>
      <c r="DE218" s="44"/>
      <c r="DF218" s="44">
        <f t="shared" si="1936"/>
        <v>0</v>
      </c>
      <c r="DG218" s="44"/>
      <c r="DH218" s="44">
        <f t="shared" si="1937"/>
        <v>0</v>
      </c>
      <c r="DI218" s="44"/>
      <c r="DJ218" s="44">
        <f t="shared" si="1938"/>
        <v>0</v>
      </c>
      <c r="DK218" s="44"/>
      <c r="DL218" s="44">
        <f t="shared" si="1939"/>
        <v>0</v>
      </c>
      <c r="DM218" s="44"/>
      <c r="DN218" s="44">
        <f t="shared" si="1768"/>
        <v>0</v>
      </c>
      <c r="DO218" s="44"/>
      <c r="DP218" s="44">
        <f t="shared" si="1825"/>
        <v>0</v>
      </c>
      <c r="DQ218" s="44">
        <f t="shared" si="1940"/>
        <v>28</v>
      </c>
      <c r="DR218" s="44">
        <f t="shared" si="1940"/>
        <v>1000519.5658920001</v>
      </c>
    </row>
    <row r="219" spans="1:122" ht="35.25" customHeight="1" x14ac:dyDescent="0.25">
      <c r="A219" s="51"/>
      <c r="B219" s="52">
        <v>184</v>
      </c>
      <c r="C219" s="38" t="s">
        <v>350</v>
      </c>
      <c r="D219" s="39">
        <f t="shared" si="1828"/>
        <v>19063</v>
      </c>
      <c r="E219" s="40">
        <v>18530</v>
      </c>
      <c r="F219" s="40">
        <v>18715</v>
      </c>
      <c r="G219" s="53">
        <v>1.05</v>
      </c>
      <c r="H219" s="42">
        <v>1</v>
      </c>
      <c r="I219" s="43">
        <v>1</v>
      </c>
      <c r="J219" s="43"/>
      <c r="K219" s="39">
        <v>1.4</v>
      </c>
      <c r="L219" s="39">
        <v>1.68</v>
      </c>
      <c r="M219" s="39">
        <v>2.23</v>
      </c>
      <c r="N219" s="39">
        <v>2.57</v>
      </c>
      <c r="O219" s="44">
        <v>218</v>
      </c>
      <c r="P219" s="44">
        <f t="shared" si="1889"/>
        <v>6397440.4532500003</v>
      </c>
      <c r="Q219" s="44">
        <v>92</v>
      </c>
      <c r="R219" s="44">
        <f t="shared" si="1890"/>
        <v>2699837.2555000004</v>
      </c>
      <c r="S219" s="44">
        <v>0</v>
      </c>
      <c r="T219" s="44">
        <f t="shared" si="1891"/>
        <v>0</v>
      </c>
      <c r="U219" s="44"/>
      <c r="V219" s="44">
        <f t="shared" si="1892"/>
        <v>0</v>
      </c>
      <c r="W219" s="44">
        <v>0</v>
      </c>
      <c r="X219" s="44">
        <f t="shared" si="1893"/>
        <v>0</v>
      </c>
      <c r="Y219" s="44">
        <v>19</v>
      </c>
      <c r="Z219" s="44">
        <f t="shared" si="1894"/>
        <v>557575.08537499991</v>
      </c>
      <c r="AA219" s="44">
        <v>21</v>
      </c>
      <c r="AB219" s="44">
        <f t="shared" si="1895"/>
        <v>716799.21337499982</v>
      </c>
      <c r="AC219" s="44">
        <v>0</v>
      </c>
      <c r="AD219" s="44">
        <f t="shared" si="1896"/>
        <v>0</v>
      </c>
      <c r="AE219" s="44">
        <v>0</v>
      </c>
      <c r="AF219" s="44">
        <f t="shared" si="1897"/>
        <v>0</v>
      </c>
      <c r="AG219" s="44">
        <v>0</v>
      </c>
      <c r="AH219" s="44">
        <f t="shared" si="1898"/>
        <v>0</v>
      </c>
      <c r="AI219" s="44">
        <v>17</v>
      </c>
      <c r="AJ219" s="44">
        <f t="shared" si="1899"/>
        <v>424778.24987500004</v>
      </c>
      <c r="AK219" s="44"/>
      <c r="AL219" s="44">
        <f t="shared" si="1900"/>
        <v>0</v>
      </c>
      <c r="AM219" s="47">
        <v>0</v>
      </c>
      <c r="AN219" s="44">
        <f t="shared" si="1901"/>
        <v>0</v>
      </c>
      <c r="AO219" s="48">
        <v>67</v>
      </c>
      <c r="AP219" s="44">
        <f t="shared" si="1902"/>
        <v>2272680.97854</v>
      </c>
      <c r="AQ219" s="44">
        <v>0</v>
      </c>
      <c r="AR219" s="44">
        <f t="shared" si="1903"/>
        <v>0</v>
      </c>
      <c r="AS219" s="44">
        <v>155</v>
      </c>
      <c r="AT219" s="44">
        <f t="shared" si="1904"/>
        <v>5257694.8010999998</v>
      </c>
      <c r="AU219" s="44">
        <v>0</v>
      </c>
      <c r="AV219" s="44">
        <f t="shared" si="1905"/>
        <v>0</v>
      </c>
      <c r="AW219" s="44"/>
      <c r="AX219" s="44">
        <f t="shared" si="1906"/>
        <v>0</v>
      </c>
      <c r="AY219" s="44"/>
      <c r="AZ219" s="44">
        <f t="shared" si="1907"/>
        <v>0</v>
      </c>
      <c r="BA219" s="44">
        <v>18</v>
      </c>
      <c r="BB219" s="44">
        <f t="shared" si="1908"/>
        <v>593900.25659999996</v>
      </c>
      <c r="BC219" s="44">
        <v>0</v>
      </c>
      <c r="BD219" s="44">
        <f t="shared" si="1909"/>
        <v>0</v>
      </c>
      <c r="BE219" s="44">
        <v>0</v>
      </c>
      <c r="BF219" s="44">
        <f t="shared" si="1910"/>
        <v>0</v>
      </c>
      <c r="BG219" s="44">
        <v>0</v>
      </c>
      <c r="BH219" s="44">
        <f t="shared" si="1911"/>
        <v>0</v>
      </c>
      <c r="BI219" s="44">
        <v>0</v>
      </c>
      <c r="BJ219" s="44">
        <f t="shared" si="1912"/>
        <v>0</v>
      </c>
      <c r="BK219" s="44">
        <v>41</v>
      </c>
      <c r="BL219" s="44">
        <f t="shared" si="1913"/>
        <v>1211326.5751124998</v>
      </c>
      <c r="BM219" s="44">
        <v>309</v>
      </c>
      <c r="BN219" s="44">
        <f t="shared" si="1914"/>
        <v>8734557.4921499994</v>
      </c>
      <c r="BO219" s="54"/>
      <c r="BP219" s="44">
        <f t="shared" si="1915"/>
        <v>0</v>
      </c>
      <c r="BQ219" s="44"/>
      <c r="BR219" s="44">
        <f t="shared" si="1916"/>
        <v>0</v>
      </c>
      <c r="BS219" s="44">
        <v>0</v>
      </c>
      <c r="BT219" s="44">
        <f t="shared" si="1917"/>
        <v>0</v>
      </c>
      <c r="BU219" s="44">
        <v>15</v>
      </c>
      <c r="BV219" s="44">
        <f t="shared" si="1918"/>
        <v>312535.45050000004</v>
      </c>
      <c r="BW219" s="44">
        <v>0</v>
      </c>
      <c r="BX219" s="44">
        <f t="shared" si="1919"/>
        <v>0</v>
      </c>
      <c r="BY219" s="44"/>
      <c r="BZ219" s="44">
        <f t="shared" si="1920"/>
        <v>0</v>
      </c>
      <c r="CA219" s="44">
        <v>0</v>
      </c>
      <c r="CB219" s="44">
        <f t="shared" si="1921"/>
        <v>0</v>
      </c>
      <c r="CC219" s="44">
        <v>3</v>
      </c>
      <c r="CD219" s="44">
        <f t="shared" si="1922"/>
        <v>90527.5098</v>
      </c>
      <c r="CE219" s="44">
        <v>0</v>
      </c>
      <c r="CF219" s="44">
        <f t="shared" si="1923"/>
        <v>0</v>
      </c>
      <c r="CG219" s="44">
        <v>7</v>
      </c>
      <c r="CH219" s="44">
        <f t="shared" si="1924"/>
        <v>145849.8769</v>
      </c>
      <c r="CI219" s="44">
        <v>27</v>
      </c>
      <c r="CJ219" s="44">
        <f t="shared" si="1925"/>
        <v>562563.81089999992</v>
      </c>
      <c r="CK219" s="44">
        <v>49</v>
      </c>
      <c r="CL219" s="44">
        <f t="shared" si="1926"/>
        <v>1347273.73025</v>
      </c>
      <c r="CM219" s="44">
        <v>76</v>
      </c>
      <c r="CN219" s="44">
        <f t="shared" si="1927"/>
        <v>2555604.4403399997</v>
      </c>
      <c r="CO219" s="44">
        <v>61</v>
      </c>
      <c r="CP219" s="44">
        <f t="shared" si="1928"/>
        <v>2358101.1739949998</v>
      </c>
      <c r="CQ219" s="49">
        <v>16</v>
      </c>
      <c r="CR219" s="44">
        <f t="shared" si="1929"/>
        <v>499614.58399999992</v>
      </c>
      <c r="CS219" s="44">
        <v>33</v>
      </c>
      <c r="CT219" s="44">
        <f t="shared" si="1930"/>
        <v>1246841.7607800001</v>
      </c>
      <c r="CU219" s="44">
        <v>35</v>
      </c>
      <c r="CV219" s="44">
        <f t="shared" si="1931"/>
        <v>1149492.8644500002</v>
      </c>
      <c r="CW219" s="44">
        <v>59</v>
      </c>
      <c r="CX219" s="44">
        <f t="shared" si="1932"/>
        <v>2233335.2709150002</v>
      </c>
      <c r="CY219" s="44">
        <v>29</v>
      </c>
      <c r="CZ219" s="44">
        <f t="shared" si="1933"/>
        <v>1095709.4261399999</v>
      </c>
      <c r="DA219" s="44">
        <v>140</v>
      </c>
      <c r="DB219" s="44">
        <f t="shared" si="1934"/>
        <v>5299439.6258999994</v>
      </c>
      <c r="DC219" s="44">
        <v>52</v>
      </c>
      <c r="DD219" s="44">
        <f t="shared" si="1935"/>
        <v>1623747.3979999996</v>
      </c>
      <c r="DE219" s="44">
        <v>21</v>
      </c>
      <c r="DF219" s="44">
        <f t="shared" si="1936"/>
        <v>675278.44597500004</v>
      </c>
      <c r="DG219" s="44"/>
      <c r="DH219" s="44">
        <f t="shared" si="1937"/>
        <v>0</v>
      </c>
      <c r="DI219" s="44">
        <v>56</v>
      </c>
      <c r="DJ219" s="44">
        <f t="shared" si="1938"/>
        <v>2275447.4567999998</v>
      </c>
      <c r="DK219" s="44">
        <v>3</v>
      </c>
      <c r="DL219" s="44">
        <f t="shared" si="1939"/>
        <v>166827.92371875001</v>
      </c>
      <c r="DM219" s="44">
        <v>48</v>
      </c>
      <c r="DN219" s="44">
        <f t="shared" si="1768"/>
        <v>2885196.8018999998</v>
      </c>
      <c r="DO219" s="44"/>
      <c r="DP219" s="44">
        <f t="shared" si="1825"/>
        <v>0</v>
      </c>
      <c r="DQ219" s="44">
        <f t="shared" si="1940"/>
        <v>1687</v>
      </c>
      <c r="DR219" s="44">
        <f t="shared" si="1940"/>
        <v>55389977.912141249</v>
      </c>
    </row>
    <row r="220" spans="1:122" ht="36" customHeight="1" x14ac:dyDescent="0.25">
      <c r="A220" s="51"/>
      <c r="B220" s="52">
        <v>185</v>
      </c>
      <c r="C220" s="38" t="s">
        <v>351</v>
      </c>
      <c r="D220" s="39">
        <f t="shared" si="1828"/>
        <v>19063</v>
      </c>
      <c r="E220" s="40">
        <v>18530</v>
      </c>
      <c r="F220" s="40">
        <v>18715</v>
      </c>
      <c r="G220" s="53">
        <v>1.01</v>
      </c>
      <c r="H220" s="42">
        <v>1</v>
      </c>
      <c r="I220" s="90">
        <v>0.94</v>
      </c>
      <c r="J220" s="90"/>
      <c r="K220" s="39">
        <v>1.4</v>
      </c>
      <c r="L220" s="39">
        <v>1.68</v>
      </c>
      <c r="M220" s="39">
        <v>2.23</v>
      </c>
      <c r="N220" s="39">
        <v>2.57</v>
      </c>
      <c r="O220" s="44">
        <v>0</v>
      </c>
      <c r="P220" s="44">
        <f>(O220/12*5*$D220*$G220*$H220*$K220*P$8)+(O220/12*4*$E220*$G220*$I220*$K220)+(O220/12*3*$F220*$G220*$I220*$K220)</f>
        <v>0</v>
      </c>
      <c r="Q220" s="44">
        <v>17</v>
      </c>
      <c r="R220" s="44">
        <f>(Q220/12*5*$D220*$G220*$H220*$K220*R$8)+(Q220/12*4*$E220*$G220*$I220*$K220)+(Q220/12*3*$F220*$G220*$I220*$K220)</f>
        <v>438127.10462500004</v>
      </c>
      <c r="S220" s="44">
        <v>0</v>
      </c>
      <c r="T220" s="44">
        <f>(S220/12*5*$D220*$G220*$H220*$K220*T$8)+(S220/12*4*$E220*$G220*$I220*$K220)+(S220/12*3*$F220*$G220*$I220*$K220)</f>
        <v>0</v>
      </c>
      <c r="U220" s="44"/>
      <c r="V220" s="44">
        <f>(U220/12*5*$D220*$G220*$H220*$K220*V$8)+(U220/12*4*$E220*$G220*$I220*$K220)+(U220/12*3*$F220*$G220*$I220*$K220)</f>
        <v>0</v>
      </c>
      <c r="W220" s="44">
        <v>0</v>
      </c>
      <c r="X220" s="44">
        <f>(W220/12*5*$D220*$G220*$H220*$K220*X$8)+(W220/12*4*$E220*$G220*$I220*$K220)+(W220/12*3*$F220*$G220*$I220*$K220)</f>
        <v>0</v>
      </c>
      <c r="Y220" s="44">
        <v>13</v>
      </c>
      <c r="Z220" s="44">
        <f>(Y220/12*5*$D220*$G220*$H220*$K220*Z$8)+(Y220/12*4*$E220*$G220*$I220*$K220)+(Y220/12*3*$F220*$G220*$I220*$K220)</f>
        <v>335038.37412499997</v>
      </c>
      <c r="AA220" s="44">
        <v>977</v>
      </c>
      <c r="AB220" s="44">
        <f>(AA220/12*5*$D220*$G220*$H220*$K220*AB$8)+(AA220/12*4*$E220*$G220*$I220*$K220)+(AA220/12*3*$F220*$G220*$I220*$K220)</f>
        <v>25179422.424624998</v>
      </c>
      <c r="AC220" s="44">
        <v>0</v>
      </c>
      <c r="AD220" s="44">
        <f>(AC220/12*5*$D220*$G220*$H220*$K220*AD$8)+(AC220/12*4*$E220*$G220*$I220*$K220)+(AC220/12*3*$F220*$G220*$I220*$K220)</f>
        <v>0</v>
      </c>
      <c r="AE220" s="44">
        <v>0</v>
      </c>
      <c r="AF220" s="44">
        <f>(AE220/12*5*$D220*$G220*$H220*$K220*AF$8)+(AE220/12*4*$E220*$G220*$I220*$K220)+(AE220/12*3*$F220*$G220*$I220*$K220)</f>
        <v>0</v>
      </c>
      <c r="AG220" s="44">
        <v>0</v>
      </c>
      <c r="AH220" s="44">
        <f>(AG220/12*5*$D220*$G220*$H220*$K220*AH$8)+(AG220/12*4*$E220*$G220*$I220*$K220)+(AG220/12*3*$F220*$G220*$I220*$K220)</f>
        <v>0</v>
      </c>
      <c r="AI220" s="44">
        <v>0</v>
      </c>
      <c r="AJ220" s="44">
        <f>(AI220/12*5*$D220*$G220*$H220*$K220*AJ$8)+(AI220/12*4*$E220*$G220*$I220*$K220)+(AI220/12*3*$F220*$G220*$I220*$K220)</f>
        <v>0</v>
      </c>
      <c r="AK220" s="44"/>
      <c r="AL220" s="44">
        <f>(AK220/12*5*$D220*$G220*$H220*$K220*AL$8)+(AK220/12*4*$E220*$G220*$I220*$K220)+(AK220/12*3*$F220*$G220*$I220*$K220)</f>
        <v>0</v>
      </c>
      <c r="AM220" s="47">
        <v>0</v>
      </c>
      <c r="AN220" s="44">
        <f>(AM220/12*5*$D220*$G220*$H220*$K220*AN$8)+(AM220/12*4*$E220*$G220*$I220*$K220)+(AM220/12*3*$F220*$G220*$I220*$K220)</f>
        <v>0</v>
      </c>
      <c r="AO220" s="48">
        <v>0</v>
      </c>
      <c r="AP220" s="44">
        <f>(AO220/12*5*$D220*$G220*$H220*$L220*AP$8)+(AO220/12*4*$E220*$G220*$I220*$L220)+(AO220/12*3*$F220*$G220*$I220*$L220)</f>
        <v>0</v>
      </c>
      <c r="AQ220" s="44">
        <v>0</v>
      </c>
      <c r="AR220" s="44">
        <f>(AQ220/12*5*$D220*$G220*$H220*$L220*AR$8)+(AQ220/12*4*$E220*$G220*$I220*$L220)+(AQ220/12*3*$F220*$G220*$I220*$L220)</f>
        <v>0</v>
      </c>
      <c r="AS220" s="44">
        <v>3</v>
      </c>
      <c r="AT220" s="44">
        <f>(AS220/12*5*$D220*$G220*$H220*$L220*AT$8)+(AS220/12*4*$E220*$G220*$I220*$L220)+(AS220/12*3*$F220*$G220*$I220*$L220)</f>
        <v>93022.453187999999</v>
      </c>
      <c r="AU220" s="44">
        <v>0</v>
      </c>
      <c r="AV220" s="44">
        <f>(AU220/12*5*$D220*$G220*$H220*$L220*AV$8)+(AU220/12*4*$E220*$G220*$I220*$L220)+(AU220/12*3*$F220*$G220*$I220*$L220)</f>
        <v>0</v>
      </c>
      <c r="AW220" s="44"/>
      <c r="AX220" s="44">
        <f>(AW220/12*5*$D220*$G220*$H220*$K220*AX$8)+(AW220/12*4*$E220*$G220*$I220*$K220)+(AW220/12*3*$F220*$G220*$I220*$K220)</f>
        <v>0</v>
      </c>
      <c r="AY220" s="44"/>
      <c r="AZ220" s="44">
        <f>(AY220/12*5*$D220*$G220*$H220*$K220*AZ$8)+(AY220/12*4*$E220*$G220*$I220*$K220)+(AY220/12*3*$F220*$G220*$I220*$K220)</f>
        <v>0</v>
      </c>
      <c r="BA220" s="44"/>
      <c r="BB220" s="44">
        <f>(BA220/12*5*$D220*$G220*$H220*$L220*BB$8)+(BA220/12*4*$E220*$G220*$I220*$L220)+(BA220/12*3*$F220*$G220*$I220*$L220)</f>
        <v>0</v>
      </c>
      <c r="BC220" s="44">
        <v>0</v>
      </c>
      <c r="BD220" s="44">
        <f>(BC220/12*5*$D220*$G220*$H220*$K220*BD$8)+(BC220/12*4*$E220*$G220*$I220*$K220)+(BC220/12*3*$F220*$G220*$I220*$K220)</f>
        <v>0</v>
      </c>
      <c r="BE220" s="44">
        <v>0</v>
      </c>
      <c r="BF220" s="44">
        <f>(BE220/12*5*$D220*$G220*$H220*$K220*BF$8)+(BE220/12*4*$E220*$G220*$I220*$K220)+(BE220/12*3*$F220*$G220*$I220*$K220)</f>
        <v>0</v>
      </c>
      <c r="BG220" s="44">
        <v>0</v>
      </c>
      <c r="BH220" s="44">
        <f>(BG220/12*5*$D220*$G220*$H220*$K220*BH$8)+(BG220/12*4*$E220*$G220*$I220*$K220)+(BG220/12*3*$F220*$G220*$I220*$K220)</f>
        <v>0</v>
      </c>
      <c r="BI220" s="44">
        <v>0</v>
      </c>
      <c r="BJ220" s="44">
        <f>(BI220/12*5*$D220*$G220*$H220*$L220*BJ$8)+(BI220/12*4*$E220*$G220*$I220*$L220)+(BI220/12*3*$F220*$G220*$I220*$L220)</f>
        <v>0</v>
      </c>
      <c r="BK220" s="44">
        <v>0</v>
      </c>
      <c r="BL220" s="44">
        <f>(BK220/12*5*$D220*$G220*$H220*$K220*BL$8)+(BK220/12*4*$E220*$G220*$I220*$K220)+(BK220/12*3*$F220*$G220*$I220*$K220)</f>
        <v>0</v>
      </c>
      <c r="BM220" s="44"/>
      <c r="BN220" s="44">
        <f>(BM220/12*5*$D220*$G220*$H220*$K220*BN$8)+(BM220/12*4*$E220*$G220*$I220*$K220)+(BM220/12*3*$F220*$G220*$I220*$K220)</f>
        <v>0</v>
      </c>
      <c r="BO220" s="54">
        <v>0</v>
      </c>
      <c r="BP220" s="44">
        <f>(BO220/12*5*$D220*$G220*$H220*$L220*BP$8)+(BO220/12*4*$E220*$G220*$I220*$L220)+(BO220/12*3*$F220*$G220*$I220*$L220)</f>
        <v>0</v>
      </c>
      <c r="BQ220" s="44">
        <v>0</v>
      </c>
      <c r="BR220" s="44">
        <f>(BQ220/12*5*$D220*$G220*$H220*$L220*BR$8)+(BQ220/12*4*$E220*$G220*$I220*$L220)+(BQ220/12*3*$F220*$G220*$I220*$L220)</f>
        <v>0</v>
      </c>
      <c r="BS220" s="44">
        <v>0</v>
      </c>
      <c r="BT220" s="44">
        <f>(BS220/12*5*$D220*$G220*$H220*$K220*BT$8)+(BS220/12*4*$E220*$G220*$I220*$K220)+(BS220/12*3*$F220*$G220*$I220*$K220)</f>
        <v>0</v>
      </c>
      <c r="BU220" s="44">
        <v>0</v>
      </c>
      <c r="BV220" s="44">
        <f>(BU220/12*5*$D220*$G220*$H220*$K220*BV$8)+(BU220/12*4*$E220*$G220*$I220*$K220)+(BU220/12*3*$F220*$G220*$I220*$K220)</f>
        <v>0</v>
      </c>
      <c r="BW220" s="44">
        <v>0</v>
      </c>
      <c r="BX220" s="44">
        <f>(BW220/12*5*$D220*$G220*$H220*$L220*BX$8)+(BW220/12*4*$E220*$G220*$I220*$L220)+(BW220/12*3*$F220*$G220*$I220*$L220)</f>
        <v>0</v>
      </c>
      <c r="BY220" s="44"/>
      <c r="BZ220" s="44">
        <f>(BY220/12*5*$D220*$G220*$H220*$L220*BZ$8)+(BY220/12*4*$E220*$G220*$I220*$L220)+(BY220/12*3*$F220*$G220*$I220*$L220)</f>
        <v>0</v>
      </c>
      <c r="CA220" s="44">
        <v>0</v>
      </c>
      <c r="CB220" s="44">
        <f>(CA220/12*5*$D220*$G220*$H220*$K220*CB$8)+(CA220/12*4*$E220*$G220*$I220*$K220)+(CA220/12*3*$F220*$G220*$I220*$K220)</f>
        <v>0</v>
      </c>
      <c r="CC220" s="44">
        <v>0</v>
      </c>
      <c r="CD220" s="44">
        <f>(CC220/12*5*$D220*$G220*$H220*$L220*CD$8)+(CC220/12*4*$E220*$G220*$I220*$L220)+(CC220/12*3*$F220*$G220*$I220*$L220)</f>
        <v>0</v>
      </c>
      <c r="CE220" s="44">
        <v>0</v>
      </c>
      <c r="CF220" s="44">
        <f>(CE220/12*5*$D220*$G220*$H220*$K220*CF$8)+(CE220/12*4*$E220*$G220*$I220*$K220)+(CE220/12*3*$F220*$G220*$I220*$K220)</f>
        <v>0</v>
      </c>
      <c r="CG220" s="44"/>
      <c r="CH220" s="44">
        <f>(CG220/12*5*$D220*$G220*$H220*$K220*CH$8)+(CG220/12*4*$E220*$G220*$I220*$K220)+(CG220/12*3*$F220*$G220*$I220*$K220)</f>
        <v>0</v>
      </c>
      <c r="CI220" s="44"/>
      <c r="CJ220" s="44">
        <f>(CI220/12*5*$D220*$G220*$H220*$K220*CJ$8)+(CI220/12*4*$E220*$G220*$I220*$K220)+(CI220/12*3*$F220*$G220*$I220*$K220)</f>
        <v>0</v>
      </c>
      <c r="CK220" s="44"/>
      <c r="CL220" s="44">
        <f>(CK220/12*5*$D220*$G220*$H220*$K220*CL$8)+(CK220/12*4*$E220*$G220*$I220*$K220)+(CK220/12*3*$F220*$G220*$I220*$K220)</f>
        <v>0</v>
      </c>
      <c r="CM220" s="44"/>
      <c r="CN220" s="44">
        <f>(CM220/12*5*$D220*$G220*$H220*$L220*CN$8)+(CM220/12*4*$E220*$G220*$I220*$L220)+(CM220/12*3*$F220*$G220*$I220*$L220)</f>
        <v>0</v>
      </c>
      <c r="CO220" s="44"/>
      <c r="CP220" s="44">
        <f>(CO220/12*5*$D220*$G220*$H220*$L220*CP$8)+(CO220/12*4*$E220*$G220*$I220*$L220)+(CO220/12*3*$F220*$G220*$I220*$L220)</f>
        <v>0</v>
      </c>
      <c r="CQ220" s="49"/>
      <c r="CR220" s="44">
        <f>(CQ220/12*5*$D220*$G220*$H220*$K220*CR$8)+(CQ220/12*4*$E220*$G220*$I220*$K220)+(CQ220/12*3*$F220*$G220*$I220*$K220)</f>
        <v>0</v>
      </c>
      <c r="CS220" s="44"/>
      <c r="CT220" s="44">
        <f>(CS220/12*5*$D220*$G220*$H220*$L220*CT$8)+(CS220/12*4*$E220*$G220*$I220*$L220)+(CS220/12*3*$F220*$G220*$I220*$L220)</f>
        <v>0</v>
      </c>
      <c r="CU220" s="44"/>
      <c r="CV220" s="44">
        <f>(CU220/12*5*$D220*$G220*$H220*$L220*CV$8)+(CU220/12*4*$E220*$G220*$I220*$L220)+(CU220/12*3*$F220*$G220*$I220*$L220)</f>
        <v>0</v>
      </c>
      <c r="CW220" s="44"/>
      <c r="CX220" s="44">
        <f>(CW220/12*5*$D220*$G220*$H220*$L220*CX$8)+(CW220/12*4*$E220*$G220*$I220*$L220)+(CW220/12*3*$F220*$G220*$I220*$L220)</f>
        <v>0</v>
      </c>
      <c r="CY220" s="44"/>
      <c r="CZ220" s="44">
        <f>(CY220/12*5*$D220*$G220*$H220*$L220*CZ$8)+(CY220/12*4*$E220*$G220*$I220*$L220)+(CY220/12*3*$F220*$G220*$I220*$L220)</f>
        <v>0</v>
      </c>
      <c r="DA220" s="44"/>
      <c r="DB220" s="44">
        <f>(DA220/12*5*$D220*$G220*$H220*$L220*DB$8)+(DA220/12*4*$E220*$G220*$I220*$L220)+(DA220/12*3*$F220*$G220*$I220*$L220)</f>
        <v>0</v>
      </c>
      <c r="DC220" s="44"/>
      <c r="DD220" s="44">
        <f>(DC220/12*5*$D220*$G220*$H220*$K220*DD$8)+(DC220/12*4*$E220*$G220*$I220*$K220)+(DC220/12*3*$F220*$G220*$I220*$K220)</f>
        <v>0</v>
      </c>
      <c r="DE220" s="44"/>
      <c r="DF220" s="44">
        <f>(DE220/12*5*$D220*$G220*$H220*$K220*DF$8)+(DE220/12*4*$E220*$G220*$I220*$K220)+(DE220/12*3*$F220*$G220*$I220*$K220)</f>
        <v>0</v>
      </c>
      <c r="DG220" s="44"/>
      <c r="DH220" s="44">
        <f>(DG220/12*5*$D220*$G220*$H220*$L220*DH$8)+(DG220/12*4*$E220*$G220*$I220*$L220)+(DG220/12*3*$F220*$G220*$I220*$L220)</f>
        <v>0</v>
      </c>
      <c r="DI220" s="44"/>
      <c r="DJ220" s="44">
        <f>(DI220/12*5*$D220*$G220*$H220*$L220*DJ$8)+(DI220/12*4*$E220*$G220*$I220*$L220)+(DI220/12*3*$F220*$G220*$I220*$L220)</f>
        <v>0</v>
      </c>
      <c r="DK220" s="44"/>
      <c r="DL220" s="44">
        <f>(DK220/12*5*$D220*$G220*$H220*$M220*DL$8)+(DK220/12*4*$E220*$G220*$I220*$M220)+(DK220/12*3*$F220*$G220*$I220*$M220)</f>
        <v>0</v>
      </c>
      <c r="DM220" s="44"/>
      <c r="DN220" s="44">
        <f>(DM220/12*5*$D220*$G220*$H220*$N220*DN$8)+(DM220/12*4*$E220*$G220*$I220*$N220)+(DM220/12*3*$F220*$G220*$I220*$N220)</f>
        <v>0</v>
      </c>
      <c r="DO220" s="44"/>
      <c r="DP220" s="44">
        <f t="shared" si="1825"/>
        <v>0</v>
      </c>
      <c r="DQ220" s="44">
        <f t="shared" si="1940"/>
        <v>1010</v>
      </c>
      <c r="DR220" s="44">
        <f t="shared" si="1940"/>
        <v>26045610.356562998</v>
      </c>
    </row>
    <row r="221" spans="1:122" ht="30" customHeight="1" x14ac:dyDescent="0.25">
      <c r="A221" s="51"/>
      <c r="B221" s="52">
        <v>186</v>
      </c>
      <c r="C221" s="38" t="s">
        <v>352</v>
      </c>
      <c r="D221" s="39">
        <f t="shared" si="1828"/>
        <v>19063</v>
      </c>
      <c r="E221" s="40">
        <v>18530</v>
      </c>
      <c r="F221" s="40">
        <v>18715</v>
      </c>
      <c r="G221" s="53">
        <v>2.11</v>
      </c>
      <c r="H221" s="42">
        <v>1</v>
      </c>
      <c r="I221" s="43">
        <v>1</v>
      </c>
      <c r="J221" s="43"/>
      <c r="K221" s="39">
        <v>1.4</v>
      </c>
      <c r="L221" s="39">
        <v>1.68</v>
      </c>
      <c r="M221" s="39">
        <v>2.23</v>
      </c>
      <c r="N221" s="39">
        <v>2.57</v>
      </c>
      <c r="O221" s="44">
        <v>21</v>
      </c>
      <c r="P221" s="44">
        <f t="shared" ref="P221:P225" si="1941">(O221/12*5*$D221*$G221*$H221*$K221*P$8)+(O221/12*4*$E221*$G221*$I221*$K221*P$9)+(O221/12*3*$F221*$G221*$I221*$K221*P$9)</f>
        <v>1238403.6106749999</v>
      </c>
      <c r="Q221" s="44">
        <v>0</v>
      </c>
      <c r="R221" s="44">
        <f t="shared" ref="R221:R225" si="1942">(Q221/12*5*$D221*$G221*$H221*$K221*R$8)+(Q221/12*4*$E221*$G221*$I221*$K221*R$9)+(Q221/12*3*$F221*$G221*$I221*$K221*R$9)</f>
        <v>0</v>
      </c>
      <c r="S221" s="44">
        <v>0</v>
      </c>
      <c r="T221" s="44">
        <f t="shared" ref="T221:T225" si="1943">(S221/12*5*$D221*$G221*$H221*$K221*T$8)+(S221/12*4*$E221*$G221*$I221*$K221*T$9)+(S221/12*3*$F221*$G221*$I221*$K221*T$9)</f>
        <v>0</v>
      </c>
      <c r="U221" s="44"/>
      <c r="V221" s="44">
        <f t="shared" ref="V221:V225" si="1944">(U221/12*5*$D221*$G221*$H221*$K221*V$8)+(U221/12*4*$E221*$G221*$I221*$K221*V$9)+(U221/12*3*$F221*$G221*$I221*$K221*V$9)</f>
        <v>0</v>
      </c>
      <c r="W221" s="44">
        <v>0</v>
      </c>
      <c r="X221" s="44">
        <f t="shared" ref="X221:X225" si="1945">(W221/12*5*$D221*$G221*$H221*$K221*X$8)+(W221/12*4*$E221*$G221*$I221*$K221*X$9)+(W221/12*3*$F221*$G221*$I221*$K221*X$9)</f>
        <v>0</v>
      </c>
      <c r="Y221" s="44">
        <v>0</v>
      </c>
      <c r="Z221" s="44">
        <f t="shared" ref="Z221:Z225" si="1946">(Y221/12*5*$D221*$G221*$H221*$K221*Z$8)+(Y221/12*4*$E221*$G221*$I221*$K221*Z$9)+(Y221/12*3*$F221*$G221*$I221*$K221*Z$9)</f>
        <v>0</v>
      </c>
      <c r="AA221" s="44">
        <v>2</v>
      </c>
      <c r="AB221" s="44">
        <f t="shared" ref="AB221:AB225" si="1947">(AA221/12*5*$D221*$G221*$H221*$K221*AB$8)+(AA221/12*4*$E221*$G221*$I221*$K221*AB$9)+(AA221/12*3*$F221*$G221*$I221*$K221*AB$9)</f>
        <v>137183.34151666664</v>
      </c>
      <c r="AC221" s="44">
        <v>0</v>
      </c>
      <c r="AD221" s="44">
        <f t="shared" ref="AD221:AD225" si="1948">(AC221/12*5*$D221*$G221*$H221*$K221*AD$8)+(AC221/12*4*$E221*$G221*$I221*$K221*AD$9)+(AC221/12*3*$F221*$G221*$I221*$K221*AD$9)</f>
        <v>0</v>
      </c>
      <c r="AE221" s="44">
        <v>0</v>
      </c>
      <c r="AF221" s="44">
        <f t="shared" ref="AF221:AF225" si="1949">(AE221/12*5*$D221*$G221*$H221*$K221*AF$8)+(AE221/12*4*$E221*$G221*$I221*$K221*AF$9)+(AE221/12*3*$F221*$G221*$I221*$K221*AF$9)</f>
        <v>0</v>
      </c>
      <c r="AG221" s="44">
        <v>0</v>
      </c>
      <c r="AH221" s="44">
        <f t="shared" ref="AH221:AH225" si="1950">(AG221/12*5*$D221*$G221*$H221*$K221*AH$8)+(AG221/12*4*$E221*$G221*$I221*$K221*AH$9)+(AG221/12*3*$F221*$G221*$I221*$K221*AH$9)</f>
        <v>0</v>
      </c>
      <c r="AI221" s="44">
        <v>0</v>
      </c>
      <c r="AJ221" s="44">
        <f t="shared" ref="AJ221:AJ225" si="1951">(AI221/12*5*$D221*$G221*$H221*$K221*AJ$8)+(AI221/12*4*$E221*$G221*$I221*$K221*AJ$9)+(AI221/12*3*$F221*$G221*$I221*$K221*AJ$9)</f>
        <v>0</v>
      </c>
      <c r="AK221" s="44"/>
      <c r="AL221" s="44">
        <f t="shared" ref="AL221:AL225" si="1952">(AK221/12*5*$D221*$G221*$H221*$K221*AL$8)+(AK221/12*4*$E221*$G221*$I221*$K221*AL$9)+(AK221/12*3*$F221*$G221*$I221*$K221*AL$9)</f>
        <v>0</v>
      </c>
      <c r="AM221" s="47">
        <v>0</v>
      </c>
      <c r="AN221" s="44">
        <f t="shared" ref="AN221:AN225" si="1953">(AM221/12*5*$D221*$G221*$H221*$K221*AN$8)+(AM221/12*4*$E221*$G221*$I221*$K221*AN$9)+(AM221/12*3*$F221*$G221*$I221*$K221*AN$9)</f>
        <v>0</v>
      </c>
      <c r="AO221" s="48">
        <v>0</v>
      </c>
      <c r="AP221" s="44">
        <f t="shared" ref="AP221:AP225" si="1954">(AO221/12*5*$D221*$G221*$H221*$L221*AP$8)+(AO221/12*4*$E221*$G221*$I221*$L221*AP$9)+(AO221/12*3*$F221*$G221*$I221*$L221*AP$9)</f>
        <v>0</v>
      </c>
      <c r="AQ221" s="44">
        <v>0</v>
      </c>
      <c r="AR221" s="44">
        <f t="shared" ref="AR221:AR225" si="1955">(AQ221/12*5*$D221*$G221*$H221*$L221*AR$8)+(AQ221/12*4*$E221*$G221*$I221*$L221*AR$9)+(AQ221/12*3*$F221*$G221*$I221*$L221*AR$9)</f>
        <v>0</v>
      </c>
      <c r="AS221" s="44">
        <v>2</v>
      </c>
      <c r="AT221" s="44">
        <f t="shared" ref="AT221:AT225" si="1956">(AS221/12*5*$D221*$G221*$H221*$L221*AT$8)+(AS221/12*4*$E221*$G221*$I221*$L221*AT$9)+(AS221/12*3*$F221*$G221*$I221*$L221*AT$10)</f>
        <v>136328.55336799996</v>
      </c>
      <c r="AU221" s="44">
        <v>0</v>
      </c>
      <c r="AV221" s="44">
        <f t="shared" ref="AV221:AV225" si="1957">(AU221/12*5*$D221*$G221*$H221*$L221*AV$8)+(AU221/12*4*$E221*$G221*$I221*$L221*AV$9)+(AU221/12*3*$F221*$G221*$I221*$L221*AV$9)</f>
        <v>0</v>
      </c>
      <c r="AW221" s="44"/>
      <c r="AX221" s="44">
        <f t="shared" ref="AX221:AX225" si="1958">(AW221/12*5*$D221*$G221*$H221*$K221*AX$8)+(AW221/12*4*$E221*$G221*$I221*$K221*AX$9)+(AW221/12*3*$F221*$G221*$I221*$K221*AX$9)</f>
        <v>0</v>
      </c>
      <c r="AY221" s="44"/>
      <c r="AZ221" s="44">
        <f t="shared" ref="AZ221:AZ225" si="1959">(AY221/12*5*$D221*$G221*$H221*$K221*AZ$8)+(AY221/12*4*$E221*$G221*$I221*$K221*AZ$9)+(AY221/12*3*$F221*$G221*$I221*$K221*AZ$9)</f>
        <v>0</v>
      </c>
      <c r="BA221" s="44"/>
      <c r="BB221" s="44">
        <f t="shared" ref="BB221:BB225" si="1960">(BA221/12*5*$D221*$G221*$H221*$L221*BB$8)+(BA221/12*4*$E221*$G221*$I221*$L221*BB$9)+(BA221/12*3*$F221*$G221*$I221*$L221*BB$9)</f>
        <v>0</v>
      </c>
      <c r="BC221" s="44">
        <v>0</v>
      </c>
      <c r="BD221" s="44">
        <f t="shared" ref="BD221:BD225" si="1961">(BC221/12*5*$D221*$G221*$H221*$K221*BD$8)+(BC221/12*4*$E221*$G221*$I221*$K221*BD$9)+(BC221/12*3*$F221*$G221*$I221*$K221*BD$9)</f>
        <v>0</v>
      </c>
      <c r="BE221" s="44">
        <v>0</v>
      </c>
      <c r="BF221" s="44">
        <f t="shared" ref="BF221:BF225" si="1962">(BE221/12*5*$D221*$G221*$H221*$K221*BF$8)+(BE221/12*4*$E221*$G221*$I221*$K221*BF$9)+(BE221/12*3*$F221*$G221*$I221*$K221*BF$9)</f>
        <v>0</v>
      </c>
      <c r="BG221" s="44">
        <v>0</v>
      </c>
      <c r="BH221" s="44">
        <f t="shared" ref="BH221:BH225" si="1963">(BG221/12*5*$D221*$G221*$H221*$K221*BH$8)+(BG221/12*4*$E221*$G221*$I221*$K221*BH$9)+(BG221/12*3*$F221*$G221*$I221*$K221*BH$9)</f>
        <v>0</v>
      </c>
      <c r="BI221" s="44">
        <v>0</v>
      </c>
      <c r="BJ221" s="44">
        <f t="shared" ref="BJ221:BJ225" si="1964">(BI221/12*5*$D221*$G221*$H221*$L221*BJ$8)+(BI221/12*4*$E221*$G221*$I221*$L221*BJ$9)+(BI221/12*3*$F221*$G221*$I221*$L221*BJ$9)</f>
        <v>0</v>
      </c>
      <c r="BK221" s="44">
        <v>0</v>
      </c>
      <c r="BL221" s="44">
        <f t="shared" ref="BL221:BL225" si="1965">(BK221/12*5*$D221*$G221*$H221*$K221*BL$8)+(BK221/12*4*$E221*$G221*$I221*$K221*BL$9)+(BK221/12*3*$F221*$G221*$I221*$K221*BL$9)</f>
        <v>0</v>
      </c>
      <c r="BM221" s="44">
        <v>1</v>
      </c>
      <c r="BN221" s="44">
        <f t="shared" ref="BN221:BN225" si="1966">(BM221/12*5*$D221*$G221*$H221*$K221*BN$8)+(BM221/12*4*$E221*$G221*$I221*$K221*BN$9)+(BM221/12*3*$F221*$G221*$I221*$K221*BN$10)</f>
        <v>56803.563903333314</v>
      </c>
      <c r="BO221" s="54">
        <v>0</v>
      </c>
      <c r="BP221" s="44">
        <f t="shared" ref="BP221:BP225" si="1967">(BO221/12*5*$D221*$G221*$H221*$L221*BP$8)+(BO221/12*4*$E221*$G221*$I221*$L221*BP$9)+(BO221/12*3*$F221*$G221*$I221*$L221*BP$9)</f>
        <v>0</v>
      </c>
      <c r="BQ221" s="44">
        <v>0</v>
      </c>
      <c r="BR221" s="44">
        <f t="shared" ref="BR221:BR225" si="1968">(BQ221/12*5*$D221*$G221*$H221*$L221*BR$8)+(BQ221/12*4*$E221*$G221*$I221*$L221*BR$9)+(BQ221/12*3*$F221*$G221*$I221*$L221*BR$9)</f>
        <v>0</v>
      </c>
      <c r="BS221" s="44">
        <v>0</v>
      </c>
      <c r="BT221" s="44">
        <f t="shared" ref="BT221:BT225" si="1969">(BS221/12*5*$D221*$G221*$H221*$K221*BT$8)+(BS221/12*4*$E221*$G221*$I221*$K221*BT$9)+(BS221/12*3*$F221*$G221*$I221*$K221*BT$9)</f>
        <v>0</v>
      </c>
      <c r="BU221" s="44">
        <v>0</v>
      </c>
      <c r="BV221" s="44">
        <f t="shared" ref="BV221:BV225" si="1970">(BU221/12*5*$D221*$G221*$H221*$K221*BV$8)+(BU221/12*4*$E221*$G221*$I221*$K221*BV$9)+(BU221/12*3*$F221*$G221*$I221*$K221*BV$9)</f>
        <v>0</v>
      </c>
      <c r="BW221" s="44">
        <v>0</v>
      </c>
      <c r="BX221" s="44">
        <f t="shared" ref="BX221:BX225" si="1971">(BW221/12*5*$D221*$G221*$H221*$L221*BX$8)+(BW221/12*4*$E221*$G221*$I221*$L221*BX$9)+(BW221/12*3*$F221*$G221*$I221*$L221*BX$9)</f>
        <v>0</v>
      </c>
      <c r="BY221" s="44"/>
      <c r="BZ221" s="44">
        <f t="shared" ref="BZ221:BZ225" si="1972">(BY221/12*5*$D221*$G221*$H221*$L221*BZ$8)+(BY221/12*4*$E221*$G221*$I221*$L221*BZ$9)+(BY221/12*3*$F221*$G221*$I221*$L221*BZ$9)</f>
        <v>0</v>
      </c>
      <c r="CA221" s="44">
        <v>0</v>
      </c>
      <c r="CB221" s="44">
        <f t="shared" ref="CB221:CB225" si="1973">(CA221/12*5*$D221*$G221*$H221*$K221*CB$8)+(CA221/12*4*$E221*$G221*$I221*$K221*CB$9)+(CA221/12*3*$F221*$G221*$I221*$K221*CB$9)</f>
        <v>0</v>
      </c>
      <c r="CC221" s="44">
        <v>0</v>
      </c>
      <c r="CD221" s="44">
        <f t="shared" ref="CD221:CD225" si="1974">(CC221/12*5*$D221*$G221*$H221*$L221*CD$8)+(CC221/12*4*$E221*$G221*$I221*$L221*CD$9)+(CC221/12*3*$F221*$G221*$I221*$L221*CD$9)</f>
        <v>0</v>
      </c>
      <c r="CE221" s="44">
        <v>0</v>
      </c>
      <c r="CF221" s="44">
        <f t="shared" ref="CF221:CF225" si="1975">(CE221/12*5*$D221*$G221*$H221*$K221*CF$8)+(CE221/12*4*$E221*$G221*$I221*$K221*CF$9)+(CE221/12*3*$F221*$G221*$I221*$K221*CF$9)</f>
        <v>0</v>
      </c>
      <c r="CG221" s="44"/>
      <c r="CH221" s="44">
        <f t="shared" ref="CH221:CH225" si="1976">(CG221/12*5*$D221*$G221*$H221*$K221*CH$8)+(CG221/12*4*$E221*$G221*$I221*$K221*CH$9)+(CG221/12*3*$F221*$G221*$I221*$K221*CH$9)</f>
        <v>0</v>
      </c>
      <c r="CI221" s="44"/>
      <c r="CJ221" s="44">
        <f t="shared" ref="CJ221:CJ225" si="1977">(CI221/12*5*$D221*$G221*$H221*$K221*CJ$8)+(CI221/12*4*$E221*$G221*$I221*$K221*CJ$9)+(CI221/12*3*$F221*$G221*$I221*$K221*CJ$9)</f>
        <v>0</v>
      </c>
      <c r="CK221" s="44"/>
      <c r="CL221" s="44">
        <f t="shared" ref="CL221:CL225" si="1978">(CK221/12*5*$D221*$G221*$H221*$K221*CL$8)+(CK221/12*4*$E221*$G221*$I221*$K221*CL$9)+(CK221/12*3*$F221*$G221*$I221*$K221*CL$9)</f>
        <v>0</v>
      </c>
      <c r="CM221" s="44"/>
      <c r="CN221" s="44">
        <f t="shared" ref="CN221:CN225" si="1979">(CM221/12*5*$D221*$G221*$H221*$L221*CN$8)+(CM221/12*4*$E221*$G221*$I221*$L221*CN$9)+(CM221/12*3*$F221*$G221*$I221*$L221*CN$9)</f>
        <v>0</v>
      </c>
      <c r="CO221" s="44"/>
      <c r="CP221" s="44">
        <f t="shared" ref="CP221:CP225" si="1980">(CO221/12*5*$D221*$G221*$H221*$L221*CP$8)+(CO221/12*4*$E221*$G221*$I221*$L221*CP$9)+(CO221/12*3*$F221*$G221*$I221*$L221*CP$9)</f>
        <v>0</v>
      </c>
      <c r="CQ221" s="49"/>
      <c r="CR221" s="44">
        <f t="shared" ref="CR221:CR225" si="1981">(CQ221/12*5*$D221*$G221*$H221*$K221*CR$8)+(CQ221/12*4*$E221*$G221*$I221*$K221*CR$9)+(CQ221/12*3*$F221*$G221*$I221*$K221*CR$9)</f>
        <v>0</v>
      </c>
      <c r="CS221" s="44"/>
      <c r="CT221" s="44">
        <f t="shared" ref="CT221:CT225" si="1982">(CS221/12*5*$D221*$G221*$H221*$L221*CT$8)+(CS221/12*4*$E221*$G221*$I221*$L221*CT$9)+(CS221/12*3*$F221*$G221*$I221*$L221*CT$9)</f>
        <v>0</v>
      </c>
      <c r="CU221" s="44"/>
      <c r="CV221" s="44">
        <f t="shared" ref="CV221:CV225" si="1983">(CU221/12*5*$D221*$G221*$H221*$L221*CV$8)+(CU221/12*4*$E221*$G221*$I221*$L221*CV$9)+(CU221/12*3*$F221*$G221*$I221*$L221*CV$9)</f>
        <v>0</v>
      </c>
      <c r="CW221" s="44"/>
      <c r="CX221" s="44">
        <f t="shared" ref="CX221:CX225" si="1984">(CW221/12*5*$D221*$G221*$H221*$L221*CX$8)+(CW221/12*4*$E221*$G221*$I221*$L221*CX$9)+(CW221/12*3*$F221*$G221*$I221*$L221*CX$9)</f>
        <v>0</v>
      </c>
      <c r="CY221" s="44"/>
      <c r="CZ221" s="44">
        <f t="shared" ref="CZ221:CZ225" si="1985">(CY221/12*5*$D221*$G221*$H221*$L221*CZ$8)+(CY221/12*4*$E221*$G221*$I221*$L221*CZ$9)+(CY221/12*3*$F221*$G221*$I221*$L221*CZ$9)</f>
        <v>0</v>
      </c>
      <c r="DA221" s="44"/>
      <c r="DB221" s="44">
        <f t="shared" ref="DB221:DB225" si="1986">(DA221/12*5*$D221*$G221*$H221*$L221*DB$8)+(DA221/12*4*$E221*$G221*$I221*$L221*DB$9)+(DA221/12*3*$F221*$G221*$I221*$L221*DB$9)</f>
        <v>0</v>
      </c>
      <c r="DC221" s="44"/>
      <c r="DD221" s="44">
        <f t="shared" ref="DD221:DD225" si="1987">(DC221/12*5*$D221*$G221*$H221*$K221*DD$8)+(DC221/12*4*$E221*$G221*$I221*$K221*DD$9)+(DC221/12*3*$F221*$G221*$I221*$K221*DD$9)</f>
        <v>0</v>
      </c>
      <c r="DE221" s="44"/>
      <c r="DF221" s="44">
        <f t="shared" ref="DF221:DF225" si="1988">(DE221/12*5*$D221*$G221*$H221*$K221*DF$8)+(DE221/12*4*$E221*$G221*$I221*$K221*DF$9)+(DE221/12*3*$F221*$G221*$I221*$K221*DF$9)</f>
        <v>0</v>
      </c>
      <c r="DG221" s="44"/>
      <c r="DH221" s="44">
        <f t="shared" ref="DH221:DH225" si="1989">(DG221/12*5*$D221*$G221*$H221*$L221*DH$8)+(DG221/12*4*$E221*$G221*$I221*$L221*DH$9)+(DG221/12*3*$F221*$G221*$I221*$L221*DH$9)</f>
        <v>0</v>
      </c>
      <c r="DI221" s="44"/>
      <c r="DJ221" s="44">
        <f t="shared" ref="DJ221:DJ225" si="1990">(DI221/12*5*$D221*$G221*$H221*$L221*DJ$8)+(DI221/12*4*$E221*$G221*$I221*$L221*DJ$9)+(DI221/12*3*$F221*$G221*$I221*$L221*DJ$9)</f>
        <v>0</v>
      </c>
      <c r="DK221" s="44"/>
      <c r="DL221" s="44">
        <f t="shared" ref="DL221:DL225" si="1991">(DK221/12*5*$D221*$G221*$H221*$M221*DL$8)+(DK221/12*4*$E221*$G221*$I221*$M221*DL$9)+(DK221/12*3*$F221*$G221*$I221*$M221*DL$9)</f>
        <v>0</v>
      </c>
      <c r="DM221" s="44"/>
      <c r="DN221" s="44">
        <f t="shared" si="1768"/>
        <v>0</v>
      </c>
      <c r="DO221" s="44"/>
      <c r="DP221" s="44">
        <f t="shared" si="1825"/>
        <v>0</v>
      </c>
      <c r="DQ221" s="44">
        <f t="shared" si="1940"/>
        <v>26</v>
      </c>
      <c r="DR221" s="44">
        <f t="shared" si="1940"/>
        <v>1568719.0694629999</v>
      </c>
    </row>
    <row r="222" spans="1:122" ht="30" customHeight="1" x14ac:dyDescent="0.25">
      <c r="A222" s="51"/>
      <c r="B222" s="52">
        <v>187</v>
      </c>
      <c r="C222" s="38" t="s">
        <v>353</v>
      </c>
      <c r="D222" s="39">
        <f t="shared" si="1828"/>
        <v>19063</v>
      </c>
      <c r="E222" s="40">
        <v>18530</v>
      </c>
      <c r="F222" s="40">
        <v>18715</v>
      </c>
      <c r="G222" s="53">
        <v>3.97</v>
      </c>
      <c r="H222" s="42">
        <v>1</v>
      </c>
      <c r="I222" s="43">
        <v>1</v>
      </c>
      <c r="J222" s="43"/>
      <c r="K222" s="39">
        <v>1.4</v>
      </c>
      <c r="L222" s="39">
        <v>1.68</v>
      </c>
      <c r="M222" s="39">
        <v>2.23</v>
      </c>
      <c r="N222" s="39">
        <v>2.57</v>
      </c>
      <c r="O222" s="44">
        <v>0</v>
      </c>
      <c r="P222" s="44">
        <f t="shared" si="1941"/>
        <v>0</v>
      </c>
      <c r="Q222" s="44">
        <v>0</v>
      </c>
      <c r="R222" s="44">
        <f t="shared" si="1942"/>
        <v>0</v>
      </c>
      <c r="S222" s="44">
        <v>0</v>
      </c>
      <c r="T222" s="44">
        <f t="shared" si="1943"/>
        <v>0</v>
      </c>
      <c r="U222" s="44"/>
      <c r="V222" s="44">
        <f t="shared" si="1944"/>
        <v>0</v>
      </c>
      <c r="W222" s="44">
        <v>0</v>
      </c>
      <c r="X222" s="44">
        <f t="shared" si="1945"/>
        <v>0</v>
      </c>
      <c r="Y222" s="44">
        <v>0</v>
      </c>
      <c r="Z222" s="44">
        <f t="shared" si="1946"/>
        <v>0</v>
      </c>
      <c r="AA222" s="44"/>
      <c r="AB222" s="44">
        <f t="shared" si="1947"/>
        <v>0</v>
      </c>
      <c r="AC222" s="44">
        <v>0</v>
      </c>
      <c r="AD222" s="44">
        <f t="shared" si="1948"/>
        <v>0</v>
      </c>
      <c r="AE222" s="44">
        <v>0</v>
      </c>
      <c r="AF222" s="44">
        <f t="shared" si="1949"/>
        <v>0</v>
      </c>
      <c r="AG222" s="44">
        <v>0</v>
      </c>
      <c r="AH222" s="44">
        <f t="shared" si="1950"/>
        <v>0</v>
      </c>
      <c r="AI222" s="44"/>
      <c r="AJ222" s="44">
        <f t="shared" si="1951"/>
        <v>0</v>
      </c>
      <c r="AK222" s="44"/>
      <c r="AL222" s="44">
        <f t="shared" si="1952"/>
        <v>0</v>
      </c>
      <c r="AM222" s="47">
        <v>0</v>
      </c>
      <c r="AN222" s="44">
        <f t="shared" si="1953"/>
        <v>0</v>
      </c>
      <c r="AO222" s="48">
        <v>0</v>
      </c>
      <c r="AP222" s="44">
        <f t="shared" si="1954"/>
        <v>0</v>
      </c>
      <c r="AQ222" s="44">
        <v>0</v>
      </c>
      <c r="AR222" s="44">
        <f t="shared" si="1955"/>
        <v>0</v>
      </c>
      <c r="AS222" s="44">
        <v>0</v>
      </c>
      <c r="AT222" s="44">
        <f t="shared" si="1956"/>
        <v>0</v>
      </c>
      <c r="AU222" s="44">
        <v>0</v>
      </c>
      <c r="AV222" s="44">
        <f t="shared" si="1957"/>
        <v>0</v>
      </c>
      <c r="AW222" s="44"/>
      <c r="AX222" s="44">
        <f t="shared" si="1958"/>
        <v>0</v>
      </c>
      <c r="AY222" s="44"/>
      <c r="AZ222" s="44">
        <f t="shared" si="1959"/>
        <v>0</v>
      </c>
      <c r="BA222" s="44"/>
      <c r="BB222" s="44">
        <f t="shared" si="1960"/>
        <v>0</v>
      </c>
      <c r="BC222" s="44">
        <v>0</v>
      </c>
      <c r="BD222" s="44">
        <f t="shared" si="1961"/>
        <v>0</v>
      </c>
      <c r="BE222" s="44">
        <v>0</v>
      </c>
      <c r="BF222" s="44">
        <f t="shared" si="1962"/>
        <v>0</v>
      </c>
      <c r="BG222" s="44">
        <v>0</v>
      </c>
      <c r="BH222" s="44">
        <f t="shared" si="1963"/>
        <v>0</v>
      </c>
      <c r="BI222" s="44">
        <v>0</v>
      </c>
      <c r="BJ222" s="44">
        <f t="shared" si="1964"/>
        <v>0</v>
      </c>
      <c r="BK222" s="44">
        <v>0</v>
      </c>
      <c r="BL222" s="44">
        <f t="shared" si="1965"/>
        <v>0</v>
      </c>
      <c r="BM222" s="44"/>
      <c r="BN222" s="44">
        <f t="shared" si="1966"/>
        <v>0</v>
      </c>
      <c r="BO222" s="54">
        <v>0</v>
      </c>
      <c r="BP222" s="44">
        <f t="shared" si="1967"/>
        <v>0</v>
      </c>
      <c r="BQ222" s="44">
        <v>0</v>
      </c>
      <c r="BR222" s="44">
        <f t="shared" si="1968"/>
        <v>0</v>
      </c>
      <c r="BS222" s="44">
        <v>0</v>
      </c>
      <c r="BT222" s="44">
        <f t="shared" si="1969"/>
        <v>0</v>
      </c>
      <c r="BU222" s="44">
        <v>0</v>
      </c>
      <c r="BV222" s="44">
        <f t="shared" si="1970"/>
        <v>0</v>
      </c>
      <c r="BW222" s="44">
        <v>0</v>
      </c>
      <c r="BX222" s="44">
        <f t="shared" si="1971"/>
        <v>0</v>
      </c>
      <c r="BY222" s="44"/>
      <c r="BZ222" s="44">
        <f t="shared" si="1972"/>
        <v>0</v>
      </c>
      <c r="CA222" s="44">
        <v>0</v>
      </c>
      <c r="CB222" s="44">
        <f t="shared" si="1973"/>
        <v>0</v>
      </c>
      <c r="CC222" s="44">
        <v>0</v>
      </c>
      <c r="CD222" s="44">
        <f t="shared" si="1974"/>
        <v>0</v>
      </c>
      <c r="CE222" s="44">
        <v>0</v>
      </c>
      <c r="CF222" s="44">
        <f t="shared" si="1975"/>
        <v>0</v>
      </c>
      <c r="CG222" s="44"/>
      <c r="CH222" s="44">
        <f t="shared" si="1976"/>
        <v>0</v>
      </c>
      <c r="CI222" s="44"/>
      <c r="CJ222" s="44">
        <f t="shared" si="1977"/>
        <v>0</v>
      </c>
      <c r="CK222" s="44"/>
      <c r="CL222" s="44">
        <f t="shared" si="1978"/>
        <v>0</v>
      </c>
      <c r="CM222" s="44"/>
      <c r="CN222" s="44">
        <f t="shared" si="1979"/>
        <v>0</v>
      </c>
      <c r="CO222" s="44"/>
      <c r="CP222" s="44">
        <f t="shared" si="1980"/>
        <v>0</v>
      </c>
      <c r="CQ222" s="49"/>
      <c r="CR222" s="44">
        <f t="shared" si="1981"/>
        <v>0</v>
      </c>
      <c r="CS222" s="44"/>
      <c r="CT222" s="44">
        <f t="shared" si="1982"/>
        <v>0</v>
      </c>
      <c r="CU222" s="44"/>
      <c r="CV222" s="44">
        <f t="shared" si="1983"/>
        <v>0</v>
      </c>
      <c r="CW222" s="44"/>
      <c r="CX222" s="44">
        <f t="shared" si="1984"/>
        <v>0</v>
      </c>
      <c r="CY222" s="44"/>
      <c r="CZ222" s="44">
        <f t="shared" si="1985"/>
        <v>0</v>
      </c>
      <c r="DA222" s="44"/>
      <c r="DB222" s="44">
        <f t="shared" si="1986"/>
        <v>0</v>
      </c>
      <c r="DC222" s="44"/>
      <c r="DD222" s="44">
        <f t="shared" si="1987"/>
        <v>0</v>
      </c>
      <c r="DE222" s="44"/>
      <c r="DF222" s="44">
        <f t="shared" si="1988"/>
        <v>0</v>
      </c>
      <c r="DG222" s="44"/>
      <c r="DH222" s="44">
        <f t="shared" si="1989"/>
        <v>0</v>
      </c>
      <c r="DI222" s="44"/>
      <c r="DJ222" s="44">
        <f t="shared" si="1990"/>
        <v>0</v>
      </c>
      <c r="DK222" s="44"/>
      <c r="DL222" s="44">
        <f t="shared" si="1991"/>
        <v>0</v>
      </c>
      <c r="DM222" s="44"/>
      <c r="DN222" s="44">
        <f t="shared" si="1768"/>
        <v>0</v>
      </c>
      <c r="DO222" s="44"/>
      <c r="DP222" s="44">
        <f t="shared" si="1825"/>
        <v>0</v>
      </c>
      <c r="DQ222" s="44">
        <f t="shared" si="1940"/>
        <v>0</v>
      </c>
      <c r="DR222" s="44">
        <f t="shared" si="1940"/>
        <v>0</v>
      </c>
    </row>
    <row r="223" spans="1:122" ht="30" customHeight="1" x14ac:dyDescent="0.25">
      <c r="A223" s="51"/>
      <c r="B223" s="52">
        <v>188</v>
      </c>
      <c r="C223" s="38" t="s">
        <v>354</v>
      </c>
      <c r="D223" s="39">
        <f t="shared" si="1828"/>
        <v>19063</v>
      </c>
      <c r="E223" s="40">
        <v>18530</v>
      </c>
      <c r="F223" s="40">
        <v>18715</v>
      </c>
      <c r="G223" s="53">
        <v>4.3099999999999996</v>
      </c>
      <c r="H223" s="42">
        <v>1</v>
      </c>
      <c r="I223" s="43">
        <v>1</v>
      </c>
      <c r="J223" s="43"/>
      <c r="K223" s="39">
        <v>1.4</v>
      </c>
      <c r="L223" s="39">
        <v>1.68</v>
      </c>
      <c r="M223" s="39">
        <v>2.23</v>
      </c>
      <c r="N223" s="39">
        <v>2.57</v>
      </c>
      <c r="O223" s="44">
        <v>11</v>
      </c>
      <c r="P223" s="44">
        <f t="shared" si="1941"/>
        <v>1325044.3507583332</v>
      </c>
      <c r="Q223" s="44">
        <v>17</v>
      </c>
      <c r="R223" s="44">
        <f t="shared" si="1942"/>
        <v>2047795.8148083331</v>
      </c>
      <c r="S223" s="44">
        <v>0</v>
      </c>
      <c r="T223" s="44">
        <f t="shared" si="1943"/>
        <v>0</v>
      </c>
      <c r="U223" s="44"/>
      <c r="V223" s="44">
        <f t="shared" si="1944"/>
        <v>0</v>
      </c>
      <c r="W223" s="44">
        <v>0</v>
      </c>
      <c r="X223" s="44">
        <f t="shared" si="1945"/>
        <v>0</v>
      </c>
      <c r="Y223" s="44">
        <v>7</v>
      </c>
      <c r="Z223" s="44">
        <f t="shared" si="1946"/>
        <v>843210.04139166663</v>
      </c>
      <c r="AA223" s="44">
        <v>25</v>
      </c>
      <c r="AB223" s="44">
        <f t="shared" si="1947"/>
        <v>3502726.3147916668</v>
      </c>
      <c r="AC223" s="44">
        <v>0</v>
      </c>
      <c r="AD223" s="44">
        <f t="shared" si="1948"/>
        <v>0</v>
      </c>
      <c r="AE223" s="44">
        <v>0</v>
      </c>
      <c r="AF223" s="44">
        <f t="shared" si="1949"/>
        <v>0</v>
      </c>
      <c r="AG223" s="44">
        <v>1</v>
      </c>
      <c r="AH223" s="44">
        <f t="shared" si="1950"/>
        <v>120458.57734166663</v>
      </c>
      <c r="AI223" s="44"/>
      <c r="AJ223" s="44">
        <f t="shared" si="1951"/>
        <v>0</v>
      </c>
      <c r="AK223" s="44"/>
      <c r="AL223" s="44">
        <f t="shared" si="1952"/>
        <v>0</v>
      </c>
      <c r="AM223" s="47">
        <v>0</v>
      </c>
      <c r="AN223" s="44">
        <f t="shared" si="1953"/>
        <v>0</v>
      </c>
      <c r="AO223" s="48">
        <v>0</v>
      </c>
      <c r="AP223" s="44">
        <f t="shared" si="1954"/>
        <v>0</v>
      </c>
      <c r="AQ223" s="44">
        <v>0</v>
      </c>
      <c r="AR223" s="44">
        <f t="shared" si="1955"/>
        <v>0</v>
      </c>
      <c r="AS223" s="44">
        <v>0</v>
      </c>
      <c r="AT223" s="44">
        <f t="shared" si="1956"/>
        <v>0</v>
      </c>
      <c r="AU223" s="44">
        <v>0</v>
      </c>
      <c r="AV223" s="44">
        <f t="shared" si="1957"/>
        <v>0</v>
      </c>
      <c r="AW223" s="44"/>
      <c r="AX223" s="44">
        <f t="shared" si="1958"/>
        <v>0</v>
      </c>
      <c r="AY223" s="44"/>
      <c r="AZ223" s="44">
        <f t="shared" si="1959"/>
        <v>0</v>
      </c>
      <c r="BA223" s="44"/>
      <c r="BB223" s="44">
        <f t="shared" si="1960"/>
        <v>0</v>
      </c>
      <c r="BC223" s="44">
        <v>0</v>
      </c>
      <c r="BD223" s="44">
        <f t="shared" si="1961"/>
        <v>0</v>
      </c>
      <c r="BE223" s="44">
        <v>0</v>
      </c>
      <c r="BF223" s="44">
        <f t="shared" si="1962"/>
        <v>0</v>
      </c>
      <c r="BG223" s="44">
        <v>0</v>
      </c>
      <c r="BH223" s="44">
        <f t="shared" si="1963"/>
        <v>0</v>
      </c>
      <c r="BI223" s="44">
        <v>0</v>
      </c>
      <c r="BJ223" s="44">
        <f t="shared" si="1964"/>
        <v>0</v>
      </c>
      <c r="BK223" s="44">
        <v>0</v>
      </c>
      <c r="BL223" s="44">
        <f t="shared" si="1965"/>
        <v>0</v>
      </c>
      <c r="BM223" s="44">
        <v>0</v>
      </c>
      <c r="BN223" s="44">
        <f t="shared" si="1966"/>
        <v>0</v>
      </c>
      <c r="BO223" s="54">
        <v>0</v>
      </c>
      <c r="BP223" s="44">
        <f t="shared" si="1967"/>
        <v>0</v>
      </c>
      <c r="BQ223" s="44">
        <v>0</v>
      </c>
      <c r="BR223" s="44">
        <f t="shared" si="1968"/>
        <v>0</v>
      </c>
      <c r="BS223" s="44">
        <v>0</v>
      </c>
      <c r="BT223" s="44">
        <f t="shared" si="1969"/>
        <v>0</v>
      </c>
      <c r="BU223" s="44">
        <v>0</v>
      </c>
      <c r="BV223" s="44">
        <f t="shared" si="1970"/>
        <v>0</v>
      </c>
      <c r="BW223" s="44">
        <v>0</v>
      </c>
      <c r="BX223" s="44">
        <f t="shared" si="1971"/>
        <v>0</v>
      </c>
      <c r="BY223" s="44"/>
      <c r="BZ223" s="44">
        <f t="shared" si="1972"/>
        <v>0</v>
      </c>
      <c r="CA223" s="44">
        <v>0</v>
      </c>
      <c r="CB223" s="44">
        <f t="shared" si="1973"/>
        <v>0</v>
      </c>
      <c r="CC223" s="44">
        <v>0</v>
      </c>
      <c r="CD223" s="44">
        <f t="shared" si="1974"/>
        <v>0</v>
      </c>
      <c r="CE223" s="44">
        <v>0</v>
      </c>
      <c r="CF223" s="44">
        <f t="shared" si="1975"/>
        <v>0</v>
      </c>
      <c r="CG223" s="44"/>
      <c r="CH223" s="44">
        <f t="shared" si="1976"/>
        <v>0</v>
      </c>
      <c r="CI223" s="44"/>
      <c r="CJ223" s="44">
        <f t="shared" si="1977"/>
        <v>0</v>
      </c>
      <c r="CK223" s="44"/>
      <c r="CL223" s="44">
        <f t="shared" si="1978"/>
        <v>0</v>
      </c>
      <c r="CM223" s="44"/>
      <c r="CN223" s="44">
        <f t="shared" si="1979"/>
        <v>0</v>
      </c>
      <c r="CO223" s="44"/>
      <c r="CP223" s="44">
        <f t="shared" si="1980"/>
        <v>0</v>
      </c>
      <c r="CQ223" s="49"/>
      <c r="CR223" s="44">
        <f t="shared" si="1981"/>
        <v>0</v>
      </c>
      <c r="CS223" s="44"/>
      <c r="CT223" s="44">
        <f t="shared" si="1982"/>
        <v>0</v>
      </c>
      <c r="CU223" s="44"/>
      <c r="CV223" s="44">
        <f t="shared" si="1983"/>
        <v>0</v>
      </c>
      <c r="CW223" s="44"/>
      <c r="CX223" s="44">
        <f t="shared" si="1984"/>
        <v>0</v>
      </c>
      <c r="CY223" s="44"/>
      <c r="CZ223" s="44">
        <f t="shared" si="1985"/>
        <v>0</v>
      </c>
      <c r="DA223" s="44"/>
      <c r="DB223" s="44">
        <f t="shared" si="1986"/>
        <v>0</v>
      </c>
      <c r="DC223" s="44"/>
      <c r="DD223" s="44">
        <f t="shared" si="1987"/>
        <v>0</v>
      </c>
      <c r="DE223" s="44"/>
      <c r="DF223" s="44">
        <f t="shared" si="1988"/>
        <v>0</v>
      </c>
      <c r="DG223" s="44"/>
      <c r="DH223" s="44">
        <f t="shared" si="1989"/>
        <v>0</v>
      </c>
      <c r="DI223" s="44"/>
      <c r="DJ223" s="44">
        <f t="shared" si="1990"/>
        <v>0</v>
      </c>
      <c r="DK223" s="44"/>
      <c r="DL223" s="44">
        <f t="shared" si="1991"/>
        <v>0</v>
      </c>
      <c r="DM223" s="44"/>
      <c r="DN223" s="44">
        <f t="shared" si="1768"/>
        <v>0</v>
      </c>
      <c r="DO223" s="44"/>
      <c r="DP223" s="44">
        <f t="shared" si="1825"/>
        <v>0</v>
      </c>
      <c r="DQ223" s="44">
        <f t="shared" si="1940"/>
        <v>61</v>
      </c>
      <c r="DR223" s="44">
        <f t="shared" si="1940"/>
        <v>7839235.0990916658</v>
      </c>
    </row>
    <row r="224" spans="1:122" ht="27.75" customHeight="1" x14ac:dyDescent="0.25">
      <c r="A224" s="51"/>
      <c r="B224" s="52">
        <v>189</v>
      </c>
      <c r="C224" s="38" t="s">
        <v>355</v>
      </c>
      <c r="D224" s="39">
        <f t="shared" si="1828"/>
        <v>19063</v>
      </c>
      <c r="E224" s="40">
        <v>18530</v>
      </c>
      <c r="F224" s="40">
        <v>18715</v>
      </c>
      <c r="G224" s="53">
        <v>1.2</v>
      </c>
      <c r="H224" s="42">
        <v>1</v>
      </c>
      <c r="I224" s="43">
        <v>1</v>
      </c>
      <c r="J224" s="43"/>
      <c r="K224" s="39">
        <v>1.4</v>
      </c>
      <c r="L224" s="39">
        <v>1.68</v>
      </c>
      <c r="M224" s="39">
        <v>2.23</v>
      </c>
      <c r="N224" s="39">
        <v>2.57</v>
      </c>
      <c r="O224" s="44">
        <v>8</v>
      </c>
      <c r="P224" s="44">
        <f t="shared" si="1941"/>
        <v>268306.80799999996</v>
      </c>
      <c r="Q224" s="44">
        <v>7</v>
      </c>
      <c r="R224" s="44">
        <f t="shared" si="1942"/>
        <v>234768.45699999999</v>
      </c>
      <c r="S224" s="44">
        <v>0</v>
      </c>
      <c r="T224" s="44">
        <f t="shared" si="1943"/>
        <v>0</v>
      </c>
      <c r="U224" s="44"/>
      <c r="V224" s="44">
        <f t="shared" si="1944"/>
        <v>0</v>
      </c>
      <c r="W224" s="44">
        <v>0</v>
      </c>
      <c r="X224" s="44">
        <f t="shared" si="1945"/>
        <v>0</v>
      </c>
      <c r="Y224" s="44">
        <v>0</v>
      </c>
      <c r="Z224" s="44">
        <f t="shared" si="1946"/>
        <v>0</v>
      </c>
      <c r="AA224" s="44">
        <v>0</v>
      </c>
      <c r="AB224" s="44">
        <f t="shared" si="1947"/>
        <v>0</v>
      </c>
      <c r="AC224" s="44">
        <v>0</v>
      </c>
      <c r="AD224" s="44">
        <f t="shared" si="1948"/>
        <v>0</v>
      </c>
      <c r="AE224" s="44">
        <v>0</v>
      </c>
      <c r="AF224" s="44">
        <f t="shared" si="1949"/>
        <v>0</v>
      </c>
      <c r="AG224" s="44">
        <v>0</v>
      </c>
      <c r="AH224" s="44">
        <f t="shared" si="1950"/>
        <v>0</v>
      </c>
      <c r="AI224" s="44"/>
      <c r="AJ224" s="44">
        <f t="shared" si="1951"/>
        <v>0</v>
      </c>
      <c r="AK224" s="44"/>
      <c r="AL224" s="44">
        <f t="shared" si="1952"/>
        <v>0</v>
      </c>
      <c r="AM224" s="47">
        <v>0</v>
      </c>
      <c r="AN224" s="44">
        <f t="shared" si="1953"/>
        <v>0</v>
      </c>
      <c r="AO224" s="48">
        <v>1</v>
      </c>
      <c r="AP224" s="44">
        <f t="shared" si="1954"/>
        <v>38766.413279999993</v>
      </c>
      <c r="AQ224" s="44">
        <v>0</v>
      </c>
      <c r="AR224" s="44">
        <f t="shared" si="1955"/>
        <v>0</v>
      </c>
      <c r="AS224" s="44">
        <v>2</v>
      </c>
      <c r="AT224" s="44">
        <f t="shared" si="1956"/>
        <v>77532.826559999987</v>
      </c>
      <c r="AU224" s="44">
        <v>0</v>
      </c>
      <c r="AV224" s="44">
        <f t="shared" si="1957"/>
        <v>0</v>
      </c>
      <c r="AW224" s="44"/>
      <c r="AX224" s="44">
        <f t="shared" si="1958"/>
        <v>0</v>
      </c>
      <c r="AY224" s="44"/>
      <c r="AZ224" s="44">
        <f t="shared" si="1959"/>
        <v>0</v>
      </c>
      <c r="BA224" s="44"/>
      <c r="BB224" s="44">
        <f t="shared" si="1960"/>
        <v>0</v>
      </c>
      <c r="BC224" s="44">
        <v>0</v>
      </c>
      <c r="BD224" s="44">
        <f t="shared" si="1961"/>
        <v>0</v>
      </c>
      <c r="BE224" s="44">
        <v>0</v>
      </c>
      <c r="BF224" s="44">
        <f t="shared" si="1962"/>
        <v>0</v>
      </c>
      <c r="BG224" s="44">
        <v>0</v>
      </c>
      <c r="BH224" s="44">
        <f t="shared" si="1963"/>
        <v>0</v>
      </c>
      <c r="BI224" s="44">
        <v>0</v>
      </c>
      <c r="BJ224" s="44">
        <f t="shared" si="1964"/>
        <v>0</v>
      </c>
      <c r="BK224" s="44">
        <v>1</v>
      </c>
      <c r="BL224" s="44">
        <f t="shared" si="1965"/>
        <v>33765.200699999994</v>
      </c>
      <c r="BM224" s="44">
        <v>0</v>
      </c>
      <c r="BN224" s="44">
        <f t="shared" si="1966"/>
        <v>0</v>
      </c>
      <c r="BO224" s="54">
        <v>0</v>
      </c>
      <c r="BP224" s="44">
        <f t="shared" si="1967"/>
        <v>0</v>
      </c>
      <c r="BQ224" s="44">
        <v>0</v>
      </c>
      <c r="BR224" s="44">
        <f t="shared" si="1968"/>
        <v>0</v>
      </c>
      <c r="BS224" s="44">
        <v>0</v>
      </c>
      <c r="BT224" s="44">
        <f t="shared" si="1969"/>
        <v>0</v>
      </c>
      <c r="BU224" s="44">
        <v>0</v>
      </c>
      <c r="BV224" s="44">
        <f t="shared" si="1970"/>
        <v>0</v>
      </c>
      <c r="BW224" s="44">
        <v>0</v>
      </c>
      <c r="BX224" s="44">
        <f t="shared" si="1971"/>
        <v>0</v>
      </c>
      <c r="BY224" s="44"/>
      <c r="BZ224" s="44">
        <f t="shared" si="1972"/>
        <v>0</v>
      </c>
      <c r="CA224" s="44">
        <v>0</v>
      </c>
      <c r="CB224" s="44">
        <f t="shared" si="1973"/>
        <v>0</v>
      </c>
      <c r="CC224" s="44"/>
      <c r="CD224" s="44">
        <f t="shared" si="1974"/>
        <v>0</v>
      </c>
      <c r="CE224" s="44">
        <v>0</v>
      </c>
      <c r="CF224" s="44">
        <f t="shared" si="1975"/>
        <v>0</v>
      </c>
      <c r="CG224" s="44"/>
      <c r="CH224" s="44">
        <f t="shared" si="1976"/>
        <v>0</v>
      </c>
      <c r="CI224" s="44"/>
      <c r="CJ224" s="44">
        <f t="shared" si="1977"/>
        <v>0</v>
      </c>
      <c r="CK224" s="44"/>
      <c r="CL224" s="44">
        <f t="shared" si="1978"/>
        <v>0</v>
      </c>
      <c r="CM224" s="44"/>
      <c r="CN224" s="44">
        <f t="shared" si="1979"/>
        <v>0</v>
      </c>
      <c r="CO224" s="44"/>
      <c r="CP224" s="44">
        <f t="shared" si="1980"/>
        <v>0</v>
      </c>
      <c r="CQ224" s="49"/>
      <c r="CR224" s="44">
        <f t="shared" si="1981"/>
        <v>0</v>
      </c>
      <c r="CS224" s="44"/>
      <c r="CT224" s="44">
        <f t="shared" si="1982"/>
        <v>0</v>
      </c>
      <c r="CU224" s="44"/>
      <c r="CV224" s="44">
        <f t="shared" si="1983"/>
        <v>0</v>
      </c>
      <c r="CW224" s="44"/>
      <c r="CX224" s="44">
        <f t="shared" si="1984"/>
        <v>0</v>
      </c>
      <c r="CY224" s="44">
        <v>1</v>
      </c>
      <c r="CZ224" s="44">
        <f t="shared" si="1985"/>
        <v>43180.667039999993</v>
      </c>
      <c r="DA224" s="44">
        <v>1</v>
      </c>
      <c r="DB224" s="44">
        <f t="shared" si="1986"/>
        <v>43260.731639999991</v>
      </c>
      <c r="DC224" s="44"/>
      <c r="DD224" s="44">
        <f t="shared" si="1987"/>
        <v>0</v>
      </c>
      <c r="DE224" s="44"/>
      <c r="DF224" s="44">
        <f t="shared" si="1988"/>
        <v>0</v>
      </c>
      <c r="DG224" s="44"/>
      <c r="DH224" s="44">
        <f t="shared" si="1989"/>
        <v>0</v>
      </c>
      <c r="DI224" s="44"/>
      <c r="DJ224" s="44">
        <f t="shared" si="1990"/>
        <v>0</v>
      </c>
      <c r="DK224" s="44"/>
      <c r="DL224" s="44">
        <f t="shared" si="1991"/>
        <v>0</v>
      </c>
      <c r="DM224" s="44"/>
      <c r="DN224" s="44">
        <f t="shared" si="1768"/>
        <v>0</v>
      </c>
      <c r="DO224" s="44"/>
      <c r="DP224" s="44">
        <f t="shared" si="1825"/>
        <v>0</v>
      </c>
      <c r="DQ224" s="44">
        <f t="shared" si="1940"/>
        <v>21</v>
      </c>
      <c r="DR224" s="44">
        <f t="shared" si="1940"/>
        <v>739581.10421999998</v>
      </c>
    </row>
    <row r="225" spans="1:122" ht="24.75" customHeight="1" x14ac:dyDescent="0.25">
      <c r="A225" s="51"/>
      <c r="B225" s="52">
        <v>190</v>
      </c>
      <c r="C225" s="38" t="s">
        <v>356</v>
      </c>
      <c r="D225" s="39">
        <f t="shared" si="1828"/>
        <v>19063</v>
      </c>
      <c r="E225" s="40">
        <v>18530</v>
      </c>
      <c r="F225" s="40">
        <v>18715</v>
      </c>
      <c r="G225" s="53">
        <v>2.37</v>
      </c>
      <c r="H225" s="42">
        <v>1</v>
      </c>
      <c r="I225" s="43">
        <v>1</v>
      </c>
      <c r="J225" s="43"/>
      <c r="K225" s="39">
        <v>1.4</v>
      </c>
      <c r="L225" s="39">
        <v>1.68</v>
      </c>
      <c r="M225" s="39">
        <v>2.23</v>
      </c>
      <c r="N225" s="39">
        <v>2.57</v>
      </c>
      <c r="O225" s="44">
        <v>266</v>
      </c>
      <c r="P225" s="44">
        <f t="shared" si="1941"/>
        <v>17619372.697850004</v>
      </c>
      <c r="Q225" s="44">
        <v>7</v>
      </c>
      <c r="R225" s="44">
        <f t="shared" si="1942"/>
        <v>463667.70257500006</v>
      </c>
      <c r="S225" s="44">
        <v>0</v>
      </c>
      <c r="T225" s="44">
        <f t="shared" si="1943"/>
        <v>0</v>
      </c>
      <c r="U225" s="44"/>
      <c r="V225" s="44">
        <f t="shared" si="1944"/>
        <v>0</v>
      </c>
      <c r="W225" s="44">
        <v>0</v>
      </c>
      <c r="X225" s="44">
        <f t="shared" si="1945"/>
        <v>0</v>
      </c>
      <c r="Y225" s="44">
        <v>77</v>
      </c>
      <c r="Z225" s="44">
        <f t="shared" si="1946"/>
        <v>5100344.728325</v>
      </c>
      <c r="AA225" s="44"/>
      <c r="AB225" s="44">
        <f t="shared" si="1947"/>
        <v>0</v>
      </c>
      <c r="AC225" s="44">
        <v>0</v>
      </c>
      <c r="AD225" s="44">
        <f t="shared" si="1948"/>
        <v>0</v>
      </c>
      <c r="AE225" s="44">
        <v>0</v>
      </c>
      <c r="AF225" s="44">
        <f t="shared" si="1949"/>
        <v>0</v>
      </c>
      <c r="AG225" s="44">
        <v>0</v>
      </c>
      <c r="AH225" s="44">
        <f t="shared" si="1950"/>
        <v>0</v>
      </c>
      <c r="AI225" s="44"/>
      <c r="AJ225" s="44">
        <f t="shared" si="1951"/>
        <v>0</v>
      </c>
      <c r="AK225" s="44"/>
      <c r="AL225" s="44">
        <f t="shared" si="1952"/>
        <v>0</v>
      </c>
      <c r="AM225" s="47">
        <v>0</v>
      </c>
      <c r="AN225" s="44">
        <f t="shared" si="1953"/>
        <v>0</v>
      </c>
      <c r="AO225" s="48">
        <v>19</v>
      </c>
      <c r="AP225" s="44">
        <f t="shared" si="1954"/>
        <v>1454709.658332</v>
      </c>
      <c r="AQ225" s="44">
        <v>0</v>
      </c>
      <c r="AR225" s="44">
        <f t="shared" si="1955"/>
        <v>0</v>
      </c>
      <c r="AS225" s="44">
        <v>30</v>
      </c>
      <c r="AT225" s="44">
        <f t="shared" si="1956"/>
        <v>2296909.9868399999</v>
      </c>
      <c r="AU225" s="44">
        <v>0</v>
      </c>
      <c r="AV225" s="44">
        <f t="shared" si="1957"/>
        <v>0</v>
      </c>
      <c r="AW225" s="44"/>
      <c r="AX225" s="44">
        <f t="shared" si="1958"/>
        <v>0</v>
      </c>
      <c r="AY225" s="44"/>
      <c r="AZ225" s="44">
        <f t="shared" si="1959"/>
        <v>0</v>
      </c>
      <c r="BA225" s="44">
        <v>8</v>
      </c>
      <c r="BB225" s="44">
        <f t="shared" si="1960"/>
        <v>595785.65423999995</v>
      </c>
      <c r="BC225" s="44">
        <v>0</v>
      </c>
      <c r="BD225" s="44">
        <f t="shared" si="1961"/>
        <v>0</v>
      </c>
      <c r="BE225" s="44">
        <v>0</v>
      </c>
      <c r="BF225" s="44">
        <f t="shared" si="1962"/>
        <v>0</v>
      </c>
      <c r="BG225" s="44">
        <v>0</v>
      </c>
      <c r="BH225" s="44">
        <f t="shared" si="1963"/>
        <v>0</v>
      </c>
      <c r="BI225" s="44">
        <v>0</v>
      </c>
      <c r="BJ225" s="44">
        <f t="shared" si="1964"/>
        <v>0</v>
      </c>
      <c r="BK225" s="44">
        <v>0</v>
      </c>
      <c r="BL225" s="44">
        <f t="shared" si="1965"/>
        <v>0</v>
      </c>
      <c r="BM225" s="44">
        <v>1</v>
      </c>
      <c r="BN225" s="44">
        <f t="shared" si="1966"/>
        <v>63803.055189999992</v>
      </c>
      <c r="BO225" s="54">
        <v>0</v>
      </c>
      <c r="BP225" s="44">
        <f t="shared" si="1967"/>
        <v>0</v>
      </c>
      <c r="BQ225" s="44">
        <v>0</v>
      </c>
      <c r="BR225" s="44">
        <f t="shared" si="1968"/>
        <v>0</v>
      </c>
      <c r="BS225" s="44">
        <v>0</v>
      </c>
      <c r="BT225" s="44">
        <f t="shared" si="1969"/>
        <v>0</v>
      </c>
      <c r="BU225" s="44">
        <v>0</v>
      </c>
      <c r="BV225" s="44">
        <f t="shared" si="1970"/>
        <v>0</v>
      </c>
      <c r="BW225" s="44">
        <v>0</v>
      </c>
      <c r="BX225" s="44">
        <f t="shared" si="1971"/>
        <v>0</v>
      </c>
      <c r="BY225" s="44"/>
      <c r="BZ225" s="44">
        <f t="shared" si="1972"/>
        <v>0</v>
      </c>
      <c r="CA225" s="44">
        <v>0</v>
      </c>
      <c r="CB225" s="44">
        <f t="shared" si="1973"/>
        <v>0</v>
      </c>
      <c r="CC225" s="44"/>
      <c r="CD225" s="44">
        <f t="shared" si="1974"/>
        <v>0</v>
      </c>
      <c r="CE225" s="44"/>
      <c r="CF225" s="44">
        <f t="shared" si="1975"/>
        <v>0</v>
      </c>
      <c r="CG225" s="44"/>
      <c r="CH225" s="44">
        <f t="shared" si="1976"/>
        <v>0</v>
      </c>
      <c r="CI225" s="44"/>
      <c r="CJ225" s="44">
        <f t="shared" si="1977"/>
        <v>0</v>
      </c>
      <c r="CK225" s="44"/>
      <c r="CL225" s="44">
        <f t="shared" si="1978"/>
        <v>0</v>
      </c>
      <c r="CM225" s="44">
        <v>11</v>
      </c>
      <c r="CN225" s="44">
        <f t="shared" si="1979"/>
        <v>834894.83408100007</v>
      </c>
      <c r="CO225" s="44">
        <v>8</v>
      </c>
      <c r="CP225" s="44">
        <f t="shared" si="1980"/>
        <v>698042.12738399988</v>
      </c>
      <c r="CQ225" s="49"/>
      <c r="CR225" s="44">
        <f t="shared" si="1981"/>
        <v>0</v>
      </c>
      <c r="CS225" s="44"/>
      <c r="CT225" s="44">
        <f t="shared" si="1982"/>
        <v>0</v>
      </c>
      <c r="CU225" s="44"/>
      <c r="CV225" s="44">
        <f t="shared" si="1983"/>
        <v>0</v>
      </c>
      <c r="CW225" s="44"/>
      <c r="CX225" s="44">
        <f t="shared" si="1984"/>
        <v>0</v>
      </c>
      <c r="CY225" s="44"/>
      <c r="CZ225" s="44">
        <f t="shared" si="1985"/>
        <v>0</v>
      </c>
      <c r="DA225" s="44"/>
      <c r="DB225" s="44">
        <f t="shared" si="1986"/>
        <v>0</v>
      </c>
      <c r="DC225" s="44"/>
      <c r="DD225" s="44">
        <f t="shared" si="1987"/>
        <v>0</v>
      </c>
      <c r="DE225" s="44"/>
      <c r="DF225" s="44">
        <f t="shared" si="1988"/>
        <v>0</v>
      </c>
      <c r="DG225" s="44"/>
      <c r="DH225" s="44">
        <f t="shared" si="1989"/>
        <v>0</v>
      </c>
      <c r="DI225" s="44"/>
      <c r="DJ225" s="44">
        <f t="shared" si="1990"/>
        <v>0</v>
      </c>
      <c r="DK225" s="44">
        <v>1</v>
      </c>
      <c r="DL225" s="44">
        <f t="shared" si="1991"/>
        <v>125518.15213125</v>
      </c>
      <c r="DM225" s="44"/>
      <c r="DN225" s="44">
        <f t="shared" si="1768"/>
        <v>0</v>
      </c>
      <c r="DO225" s="44"/>
      <c r="DP225" s="44">
        <f t="shared" si="1825"/>
        <v>0</v>
      </c>
      <c r="DQ225" s="44">
        <f t="shared" si="1940"/>
        <v>428</v>
      </c>
      <c r="DR225" s="44">
        <f t="shared" si="1940"/>
        <v>29253048.596948255</v>
      </c>
    </row>
    <row r="226" spans="1:122" ht="26.25" customHeight="1" x14ac:dyDescent="0.25">
      <c r="A226" s="51"/>
      <c r="B226" s="52">
        <v>191</v>
      </c>
      <c r="C226" s="38" t="s">
        <v>357</v>
      </c>
      <c r="D226" s="39">
        <f t="shared" si="1828"/>
        <v>19063</v>
      </c>
      <c r="E226" s="40">
        <v>18530</v>
      </c>
      <c r="F226" s="40">
        <v>18715</v>
      </c>
      <c r="G226" s="53">
        <v>4.13</v>
      </c>
      <c r="H226" s="42">
        <v>1</v>
      </c>
      <c r="I226" s="98">
        <v>0.9</v>
      </c>
      <c r="J226" s="90"/>
      <c r="K226" s="39">
        <v>1.4</v>
      </c>
      <c r="L226" s="39">
        <v>1.68</v>
      </c>
      <c r="M226" s="39">
        <v>2.23</v>
      </c>
      <c r="N226" s="39">
        <v>2.57</v>
      </c>
      <c r="O226" s="44">
        <v>220</v>
      </c>
      <c r="P226" s="44">
        <f>(O226/12*5*$D226*$G226*$H226*$K226*P$8)+(O226/12*4*$E226*$G226*$I226*$K226)+(O226/12*3*$F226*$G226*$I226*$K226)</f>
        <v>22632416.588833328</v>
      </c>
      <c r="Q226" s="44">
        <v>7</v>
      </c>
      <c r="R226" s="44">
        <f>(Q226/12*5*$D226*$G226*$H226*$K226*R$8)+(Q226/12*4*$E226*$G226*$I226*$K226)+(Q226/12*3*$F226*$G226*$I226*$K226)</f>
        <v>720122.34600833349</v>
      </c>
      <c r="S226" s="44">
        <v>0</v>
      </c>
      <c r="T226" s="44">
        <f>(S226/12*5*$D226*$G226*$H226*$K226*T$8)+(S226/12*4*$E226*$G226*$I226*$K226)+(S226/12*3*$F226*$G226*$I226*$K226)</f>
        <v>0</v>
      </c>
      <c r="U226" s="44"/>
      <c r="V226" s="44">
        <f>(U226/12*5*$D226*$G226*$H226*$K226*V$8)+(U226/12*4*$E226*$G226*$I226*$K226)+(U226/12*3*$F226*$G226*$I226*$K226)</f>
        <v>0</v>
      </c>
      <c r="W226" s="44">
        <v>0</v>
      </c>
      <c r="X226" s="44">
        <f>(W226/12*5*$D226*$G226*$H226*$K226*X$8)+(W226/12*4*$E226*$G226*$I226*$K226)+(W226/12*3*$F226*$G226*$I226*$K226)</f>
        <v>0</v>
      </c>
      <c r="Y226" s="44">
        <v>29</v>
      </c>
      <c r="Z226" s="44">
        <f>(Y226/12*5*$D226*$G226*$H226*$K226*Z$8)+(Y226/12*4*$E226*$G226*$I226*$K226)+(Y226/12*3*$F226*$G226*$I226*$K226)</f>
        <v>2983364.0048916661</v>
      </c>
      <c r="AA226" s="44">
        <v>8</v>
      </c>
      <c r="AB226" s="44">
        <f>(AA226/12*5*$D226*$G226*$H226*$K226*AB$8)+(AA226/12*4*$E226*$G226*$I226*$K226)+(AA226/12*3*$F226*$G226*$I226*$K226)</f>
        <v>822996.96686666645</v>
      </c>
      <c r="AC226" s="44">
        <v>0</v>
      </c>
      <c r="AD226" s="44">
        <f>(AC226/12*5*$D226*$G226*$H226*$K226*AD$8)+(AC226/12*4*$E226*$G226*$I226*$K226)+(AC226/12*3*$F226*$G226*$I226*$K226)</f>
        <v>0</v>
      </c>
      <c r="AE226" s="44">
        <v>0</v>
      </c>
      <c r="AF226" s="44">
        <f>(AE226/12*5*$D226*$G226*$H226*$K226*AF$8)+(AE226/12*4*$E226*$G226*$I226*$K226)+(AE226/12*3*$F226*$G226*$I226*$K226)</f>
        <v>0</v>
      </c>
      <c r="AG226" s="44">
        <v>0</v>
      </c>
      <c r="AH226" s="44">
        <f>(AG226/12*5*$D226*$G226*$H226*$K226*AH$8)+(AG226/12*4*$E226*$G226*$I226*$K226)+(AG226/12*3*$F226*$G226*$I226*$K226)</f>
        <v>0</v>
      </c>
      <c r="AI226" s="44"/>
      <c r="AJ226" s="44">
        <f>(AI226/12*5*$D226*$G226*$H226*$K226*AJ$8)+(AI226/12*4*$E226*$G226*$I226*$K226)+(AI226/12*3*$F226*$G226*$I226*$K226)</f>
        <v>0</v>
      </c>
      <c r="AK226" s="44"/>
      <c r="AL226" s="44">
        <f>(AK226/12*5*$D226*$G226*$H226*$K226*AL$8)+(AK226/12*4*$E226*$G226*$I226*$K226)+(AK226/12*3*$F226*$G226*$I226*$K226)</f>
        <v>0</v>
      </c>
      <c r="AM226" s="47">
        <v>2</v>
      </c>
      <c r="AN226" s="44">
        <f>(AM226/12*5*$D226*$G226*$H226*$K226*AN$8)+(AM226/12*4*$E226*$G226*$I226*$K226)+(AM226/12*3*$F226*$G226*$I226*$K226)</f>
        <v>204371.46339166665</v>
      </c>
      <c r="AO226" s="48">
        <v>0</v>
      </c>
      <c r="AP226" s="44">
        <f>(AO226/12*5*$D226*$G226*$H226*$L226*AP$8)+(AO226/12*4*$E226*$G226*$I226*$L226)+(AO226/12*3*$F226*$G226*$I226*$L226)</f>
        <v>0</v>
      </c>
      <c r="AQ226" s="44">
        <v>0</v>
      </c>
      <c r="AR226" s="44">
        <f>(AQ226/12*5*$D226*$G226*$H226*$L226*AR$8)+(AQ226/12*4*$E226*$G226*$I226*$L226)+(AQ226/12*3*$F226*$G226*$I226*$L226)</f>
        <v>0</v>
      </c>
      <c r="AS226" s="44">
        <v>14</v>
      </c>
      <c r="AT226" s="44">
        <f>(AS226/12*5*$D226*$G226*$H226*$L226*AT$8)+(AS226/12*4*$E226*$G226*$I226*$L226)+(AS226/12*3*$F226*$G226*$I226*$L226)</f>
        <v>1732922.9655920002</v>
      </c>
      <c r="AU226" s="44">
        <v>0</v>
      </c>
      <c r="AV226" s="44">
        <f>(AU226/12*5*$D226*$G226*$H226*$L226*AV$8)+(AU226/12*4*$E226*$G226*$I226*$L226)+(AU226/12*3*$F226*$G226*$I226*$L226)</f>
        <v>0</v>
      </c>
      <c r="AW226" s="44"/>
      <c r="AX226" s="44">
        <f>(AW226/12*5*$D226*$G226*$H226*$K226*AX$8)+(AW226/12*4*$E226*$G226*$I226*$K226)+(AW226/12*3*$F226*$G226*$I226*$K226)</f>
        <v>0</v>
      </c>
      <c r="AY226" s="44"/>
      <c r="AZ226" s="44">
        <f>(AY226/12*5*$D226*$G226*$H226*$K226*AZ$8)+(AY226/12*4*$E226*$G226*$I226*$K226)+(AY226/12*3*$F226*$G226*$I226*$K226)</f>
        <v>0</v>
      </c>
      <c r="BA226" s="44"/>
      <c r="BB226" s="44">
        <f>(BA226/12*5*$D226*$G226*$H226*$L226*BB$8)+(BA226/12*4*$E226*$G226*$I226*$L226)+(BA226/12*3*$F226*$G226*$I226*$L226)</f>
        <v>0</v>
      </c>
      <c r="BC226" s="44">
        <v>0</v>
      </c>
      <c r="BD226" s="44">
        <f>(BC226/12*5*$D226*$G226*$H226*$K226*BD$8)+(BC226/12*4*$E226*$G226*$I226*$K226)+(BC226/12*3*$F226*$G226*$I226*$K226)</f>
        <v>0</v>
      </c>
      <c r="BE226" s="44">
        <v>0</v>
      </c>
      <c r="BF226" s="44">
        <f>(BE226/12*5*$D226*$G226*$H226*$K226*BF$8)+(BE226/12*4*$E226*$G226*$I226*$K226)+(BE226/12*3*$F226*$G226*$I226*$K226)</f>
        <v>0</v>
      </c>
      <c r="BG226" s="44">
        <v>0</v>
      </c>
      <c r="BH226" s="44">
        <f>(BG226/12*5*$D226*$G226*$H226*$K226*BH$8)+(BG226/12*4*$E226*$G226*$I226*$K226)+(BG226/12*3*$F226*$G226*$I226*$K226)</f>
        <v>0</v>
      </c>
      <c r="BI226" s="44">
        <v>0</v>
      </c>
      <c r="BJ226" s="44">
        <f>(BI226/12*5*$D226*$G226*$H226*$L226*BJ$8)+(BI226/12*4*$E226*$G226*$I226*$L226)+(BI226/12*3*$F226*$G226*$I226*$L226)</f>
        <v>0</v>
      </c>
      <c r="BK226" s="44">
        <v>1</v>
      </c>
      <c r="BL226" s="44">
        <f>(BK226/12*5*$D226*$G226*$H226*$K226*BL$8)+(BK226/12*4*$E226*$G226*$I226*$K226)+(BK226/12*3*$F226*$G226*$I226*$K226)</f>
        <v>103655.36190916665</v>
      </c>
      <c r="BM226" s="44">
        <v>1</v>
      </c>
      <c r="BN226" s="44">
        <f>(BM226/12*5*$D226*$G226*$H226*$K226*BN$8)+(BM226/12*4*$E226*$G226*$I226*$K226)+(BM226/12*3*$F226*$G226*$I226*$K226)</f>
        <v>103150.17652333333</v>
      </c>
      <c r="BO226" s="54"/>
      <c r="BP226" s="44">
        <f>(BO226/12*5*$D226*$G226*$H226*$L226*BP$8)+(BO226/12*4*$E226*$G226*$I226*$L226)+(BO226/12*3*$F226*$G226*$I226*$L226)</f>
        <v>0</v>
      </c>
      <c r="BQ226" s="44">
        <v>0</v>
      </c>
      <c r="BR226" s="44">
        <f>(BQ226/12*5*$D226*$G226*$H226*$L226*BR$8)+(BQ226/12*4*$E226*$G226*$I226*$L226)+(BQ226/12*3*$F226*$G226*$I226*$L226)</f>
        <v>0</v>
      </c>
      <c r="BS226" s="44">
        <v>0</v>
      </c>
      <c r="BT226" s="44">
        <f>(BS226/12*5*$D226*$G226*$H226*$K226*BT$8)+(BS226/12*4*$E226*$G226*$I226*$K226)+(BS226/12*3*$F226*$G226*$I226*$K226)</f>
        <v>0</v>
      </c>
      <c r="BU226" s="44">
        <v>0</v>
      </c>
      <c r="BV226" s="44">
        <f>(BU226/12*5*$D226*$G226*$H226*$K226*BV$8)+(BU226/12*4*$E226*$G226*$I226*$K226)+(BU226/12*3*$F226*$G226*$I226*$K226)</f>
        <v>0</v>
      </c>
      <c r="BW226" s="44">
        <v>0</v>
      </c>
      <c r="BX226" s="44">
        <f>(BW226/12*5*$D226*$G226*$H226*$L226*BX$8)+(BW226/12*4*$E226*$G226*$I226*$L226)+(BW226/12*3*$F226*$G226*$I226*$L226)</f>
        <v>0</v>
      </c>
      <c r="BY226" s="44"/>
      <c r="BZ226" s="44">
        <f>(BY226/12*5*$D226*$G226*$H226*$L226*BZ$8)+(BY226/12*4*$E226*$G226*$I226*$L226)+(BY226/12*3*$F226*$G226*$I226*$L226)</f>
        <v>0</v>
      </c>
      <c r="CA226" s="44">
        <v>0</v>
      </c>
      <c r="CB226" s="44">
        <f>(CA226/12*5*$D226*$G226*$H226*$K226*CB$8)+(CA226/12*4*$E226*$G226*$I226*$K226)+(CA226/12*3*$F226*$G226*$I226*$K226)</f>
        <v>0</v>
      </c>
      <c r="CC226" s="44">
        <v>0</v>
      </c>
      <c r="CD226" s="44">
        <f>(CC226/12*5*$D226*$G226*$H226*$L226*CD$8)+(CC226/12*4*$E226*$G226*$I226*$L226)+(CC226/12*3*$F226*$G226*$I226*$L226)</f>
        <v>0</v>
      </c>
      <c r="CE226" s="44">
        <v>0</v>
      </c>
      <c r="CF226" s="44">
        <f>(CE226/12*5*$D226*$G226*$H226*$K226*CF$8)+(CE226/12*4*$E226*$G226*$I226*$K226)+(CE226/12*3*$F226*$G226*$I226*$K226)</f>
        <v>0</v>
      </c>
      <c r="CG226" s="44"/>
      <c r="CH226" s="44">
        <f>(CG226/12*5*$D226*$G226*$H226*$K226*CH$8)+(CG226/12*4*$E226*$G226*$I226*$K226)+(CG226/12*3*$F226*$G226*$I226*$K226)</f>
        <v>0</v>
      </c>
      <c r="CI226" s="44"/>
      <c r="CJ226" s="44">
        <f>(CI226/12*5*$D226*$G226*$H226*$K226*CJ$8)+(CI226/12*4*$E226*$G226*$I226*$K226)+(CI226/12*3*$F226*$G226*$I226*$K226)</f>
        <v>0</v>
      </c>
      <c r="CK226" s="44"/>
      <c r="CL226" s="44">
        <f>(CK226/12*5*$D226*$G226*$H226*$K226*CL$8)+(CK226/12*4*$E226*$G226*$I226*$K226)+(CK226/12*3*$F226*$G226*$I226*$K226)</f>
        <v>0</v>
      </c>
      <c r="CM226" s="44"/>
      <c r="CN226" s="44">
        <f>(CM226/12*5*$D226*$G226*$H226*$L226*CN$8)+(CM226/12*4*$E226*$G226*$I226*$L226)+(CM226/12*3*$F226*$G226*$I226*$L226)</f>
        <v>0</v>
      </c>
      <c r="CO226" s="44"/>
      <c r="CP226" s="44">
        <f>(CO226/12*5*$D226*$G226*$H226*$L226*CP$8)+(CO226/12*4*$E226*$G226*$I226*$L226)+(CO226/12*3*$F226*$G226*$I226*$L226)</f>
        <v>0</v>
      </c>
      <c r="CQ226" s="49"/>
      <c r="CR226" s="44">
        <f>(CQ226/12*5*$D226*$G226*$H226*$K226*CR$8)+(CQ226/12*4*$E226*$G226*$I226*$K226)+(CQ226/12*3*$F226*$G226*$I226*$K226)</f>
        <v>0</v>
      </c>
      <c r="CS226" s="44"/>
      <c r="CT226" s="44">
        <f>(CS226/12*5*$D226*$G226*$H226*$L226*CT$8)+(CS226/12*4*$E226*$G226*$I226*$L226)+(CS226/12*3*$F226*$G226*$I226*$L226)</f>
        <v>0</v>
      </c>
      <c r="CU226" s="44"/>
      <c r="CV226" s="44">
        <f>(CU226/12*5*$D226*$G226*$H226*$L226*CV$8)+(CU226/12*4*$E226*$G226*$I226*$L226)+(CU226/12*3*$F226*$G226*$I226*$L226)</f>
        <v>0</v>
      </c>
      <c r="CW226" s="44"/>
      <c r="CX226" s="44">
        <f>(CW226/12*5*$D226*$G226*$H226*$L226*CX$8)+(CW226/12*4*$E226*$G226*$I226*$L226)+(CW226/12*3*$F226*$G226*$I226*$L226)</f>
        <v>0</v>
      </c>
      <c r="CY226" s="44">
        <v>1</v>
      </c>
      <c r="CZ226" s="44">
        <f>(CY226/12*5*$D226*$G226*$H226*$L226*CZ$8)+(CY226/12*4*$E226*$G226*$I226*$L226)+(CY226/12*3*$F226*$G226*$I226*$L226)</f>
        <v>129181.10286199997</v>
      </c>
      <c r="DA226" s="44"/>
      <c r="DB226" s="44">
        <f>(DA226/12*5*$D226*$G226*$H226*$L226*DB$8)+(DA226/12*4*$E226*$G226*$I226*$L226)+(DA226/12*3*$F226*$G226*$I226*$L226)</f>
        <v>0</v>
      </c>
      <c r="DC226" s="44"/>
      <c r="DD226" s="44">
        <f>(DC226/12*5*$D226*$G226*$H226*$K226*DD$8)+(DC226/12*4*$E226*$G226*$I226*$K226)+(DC226/12*3*$F226*$G226*$I226*$K226)</f>
        <v>0</v>
      </c>
      <c r="DE226" s="44"/>
      <c r="DF226" s="44">
        <f>(DE226/12*5*$D226*$G226*$H226*$K226*DF$8)+(DE226/12*4*$E226*$G226*$I226*$K226)+(DE226/12*3*$F226*$G226*$I226*$K226)</f>
        <v>0</v>
      </c>
      <c r="DG226" s="44"/>
      <c r="DH226" s="44">
        <f>(DG226/12*5*$D226*$G226*$H226*$L226*DH$8)+(DG226/12*4*$E226*$G226*$I226*$L226)+(DG226/12*3*$F226*$G226*$I226*$L226)</f>
        <v>0</v>
      </c>
      <c r="DI226" s="44"/>
      <c r="DJ226" s="44">
        <f>(DI226/12*5*$D226*$G226*$H226*$L226*DJ$8)+(DI226/12*4*$E226*$G226*$I226*$L226)+(DI226/12*3*$F226*$G226*$I226*$L226)</f>
        <v>0</v>
      </c>
      <c r="DK226" s="44"/>
      <c r="DL226" s="44">
        <f>(DK226/12*5*$D226*$G226*$H226*$M226*DL$8)+(DK226/12*4*$E226*$G226*$I226*$M226)+(DK226/12*3*$F226*$G226*$I226*$M226)</f>
        <v>0</v>
      </c>
      <c r="DM226" s="44"/>
      <c r="DN226" s="44">
        <f>(DM226/12*5*$D226*$G226*$H226*$N226*DN$8)+(DM226/12*4*$E226*$G226*$I226*$N226)+(DM226/12*3*$F226*$G226*$I226*$N226)</f>
        <v>0</v>
      </c>
      <c r="DO226" s="44"/>
      <c r="DP226" s="44">
        <f t="shared" si="1825"/>
        <v>0</v>
      </c>
      <c r="DQ226" s="44">
        <f t="shared" si="1940"/>
        <v>283</v>
      </c>
      <c r="DR226" s="44">
        <f t="shared" si="1940"/>
        <v>29432180.976878162</v>
      </c>
    </row>
    <row r="227" spans="1:122" ht="26.25" customHeight="1" x14ac:dyDescent="0.25">
      <c r="A227" s="51"/>
      <c r="B227" s="52">
        <v>192</v>
      </c>
      <c r="C227" s="38" t="s">
        <v>358</v>
      </c>
      <c r="D227" s="39">
        <f t="shared" si="1828"/>
        <v>19063</v>
      </c>
      <c r="E227" s="40">
        <v>18530</v>
      </c>
      <c r="F227" s="40">
        <v>18715</v>
      </c>
      <c r="G227" s="53">
        <v>6.08</v>
      </c>
      <c r="H227" s="42">
        <v>1</v>
      </c>
      <c r="I227" s="42">
        <v>1</v>
      </c>
      <c r="J227" s="43"/>
      <c r="K227" s="39">
        <v>1.4</v>
      </c>
      <c r="L227" s="39">
        <v>1.68</v>
      </c>
      <c r="M227" s="39">
        <v>2.23</v>
      </c>
      <c r="N227" s="39">
        <v>2.57</v>
      </c>
      <c r="O227" s="44">
        <v>12</v>
      </c>
      <c r="P227" s="44">
        <f t="shared" ref="P227:P228" si="1992">(O227/12*5*$D227*$G227*$H227*$K227)+(O227/12*4*$E227*$G227*$I227*$K227)+(O227/12*3*$F227*$G227*$I227*$K227)</f>
        <v>1920136.9599999997</v>
      </c>
      <c r="Q227" s="44">
        <v>17</v>
      </c>
      <c r="R227" s="44">
        <f t="shared" ref="R227:R228" si="1993">(Q227/12*5*$D227*$G227*$H227*$K227)+(Q227/12*4*$E227*$G227*$I227*$K227)+(Q227/12*3*$F227*$G227*$I227*$K227)</f>
        <v>2720194.0266666664</v>
      </c>
      <c r="S227" s="44"/>
      <c r="T227" s="44">
        <f t="shared" ref="T227:T228" si="1994">(S227/12*5*$D227*$G227*$H227*$K227)+(S227/12*4*$E227*$G227*$I227*$K227)+(S227/12*3*$F227*$G227*$I227*$K227)</f>
        <v>0</v>
      </c>
      <c r="U227" s="44"/>
      <c r="V227" s="44">
        <f t="shared" ref="V227:V228" si="1995">(U227/12*5*$D227*$G227*$H227*$K227)+(U227/12*4*$E227*$G227*$I227*$K227)+(U227/12*3*$F227*$G227*$I227*$K227)</f>
        <v>0</v>
      </c>
      <c r="W227" s="44"/>
      <c r="X227" s="44">
        <f t="shared" ref="X227:X228" si="1996">(W227/12*5*$D227*$G227*$H227*$K227)+(W227/12*4*$E227*$G227*$I227*$K227)+(W227/12*3*$F227*$G227*$I227*$K227)</f>
        <v>0</v>
      </c>
      <c r="Y227" s="44">
        <v>0</v>
      </c>
      <c r="Z227" s="44">
        <f t="shared" ref="Z227:Z228" si="1997">(Y227/12*5*$D227*$G227*$H227*$K227)+(Y227/12*4*$E227*$G227*$I227*$K227)+(Y227/12*3*$F227*$G227*$I227*$K227)</f>
        <v>0</v>
      </c>
      <c r="AA227" s="44">
        <v>4</v>
      </c>
      <c r="AB227" s="44">
        <f t="shared" ref="AB227:AB228" si="1998">(AA227/12*5*$D227*$G227*$H227*$K227)+(AA227/12*4*$E227*$G227*$I227*$K227)+(AA227/12*3*$F227*$G227*$I227*$K227)</f>
        <v>640045.6533333332</v>
      </c>
      <c r="AC227" s="44"/>
      <c r="AD227" s="44">
        <f t="shared" ref="AD227:AD228" si="1999">(AC227/12*5*$D227*$G227*$H227*$K227)+(AC227/12*4*$E227*$G227*$I227*$K227)+(AC227/12*3*$F227*$G227*$I227*$K227)</f>
        <v>0</v>
      </c>
      <c r="AE227" s="44">
        <v>0</v>
      </c>
      <c r="AF227" s="44">
        <f t="shared" ref="AF227:AF228" si="2000">(AE227/12*5*$D227*$G227*$H227*$K227)+(AE227/12*4*$E227*$G227*$I227*$K227)+(AE227/12*3*$F227*$G227*$I227*$K227)</f>
        <v>0</v>
      </c>
      <c r="AG227" s="44">
        <v>0</v>
      </c>
      <c r="AH227" s="44">
        <f t="shared" ref="AH227:AH228" si="2001">(AG227/12*5*$D227*$G227*$H227*$K227)+(AG227/12*4*$E227*$G227*$I227*$K227)+(AG227/12*3*$F227*$G227*$I227*$K227)</f>
        <v>0</v>
      </c>
      <c r="AI227" s="44"/>
      <c r="AJ227" s="44">
        <f t="shared" ref="AJ227:AJ228" si="2002">(AI227/12*5*$D227*$G227*$H227*$K227)+(AI227/12*4*$E227*$G227*$I227*$K227)+(AI227/12*3*$F227*$G227*$I227*$K227)</f>
        <v>0</v>
      </c>
      <c r="AK227" s="44"/>
      <c r="AL227" s="44">
        <f t="shared" ref="AL227:AL228" si="2003">(AK227/12*5*$D227*$G227*$H227*$K227)+(AK227/12*4*$E227*$G227*$I227*$K227)+(AK227/12*3*$F227*$G227*$I227*$K227)</f>
        <v>0</v>
      </c>
      <c r="AM227" s="47">
        <v>0</v>
      </c>
      <c r="AN227" s="44">
        <f t="shared" ref="AN227:AN228" si="2004">(AM227/12*5*$D227*$G227*$H227*$K227)+(AM227/12*4*$E227*$G227*$I227*$K227)+(AM227/12*3*$F227*$G227*$I227*$K227)</f>
        <v>0</v>
      </c>
      <c r="AO227" s="48">
        <v>0</v>
      </c>
      <c r="AP227" s="44">
        <f t="shared" ref="AP227:AP228" si="2005">(AO227/12*5*$D227*$G227*$H227*$L227)+(AO227/12*4*$E227*$G227*$I227*$L227)+(AO227/12*3*$F227*$G227*$I227*$L227)</f>
        <v>0</v>
      </c>
      <c r="AQ227" s="44"/>
      <c r="AR227" s="44">
        <f t="shared" ref="AR227:AR228" si="2006">(AQ227/12*5*$D227*$G227*$H227*$L227)+(AQ227/12*4*$E227*$G227*$I227*$L227)+(AQ227/12*3*$F227*$G227*$I227*$L227)</f>
        <v>0</v>
      </c>
      <c r="AS227" s="44">
        <v>1</v>
      </c>
      <c r="AT227" s="44">
        <f t="shared" ref="AT227:AT228" si="2007">(AS227/12*5*$D227*$G227*$H227*$L227)+(AS227/12*4*$E227*$G227*$I227*$L227)+(AS227/12*3*$F227*$G227*$I227*$L227)</f>
        <v>192013.696</v>
      </c>
      <c r="AU227" s="44"/>
      <c r="AV227" s="44">
        <f t="shared" ref="AV227:AV228" si="2008">(AU227/12*5*$D227*$G227*$H227*$L227)+(AU227/12*4*$E227*$G227*$I227*$L227)+(AU227/12*3*$F227*$G227*$I227*$L227)</f>
        <v>0</v>
      </c>
      <c r="AW227" s="44"/>
      <c r="AX227" s="44">
        <f t="shared" ref="AX227:AX228" si="2009">(AW227/12*5*$D227*$G227*$H227*$K227)+(AW227/12*4*$E227*$G227*$I227*$K227)+(AW227/12*3*$F227*$G227*$I227*$K227)</f>
        <v>0</v>
      </c>
      <c r="AY227" s="44"/>
      <c r="AZ227" s="44">
        <f t="shared" ref="AZ227:AZ228" si="2010">(AY227/12*5*$D227*$G227*$H227*$K227)+(AY227/12*4*$E227*$G227*$I227*$K227)+(AY227/12*3*$F227*$G227*$I227*$K227)</f>
        <v>0</v>
      </c>
      <c r="BA227" s="44"/>
      <c r="BB227" s="44">
        <f t="shared" ref="BB227:BB228" si="2011">(BA227/12*5*$D227*$G227*$H227*$L227)+(BA227/12*4*$E227*$G227*$I227*$L227)+(BA227/12*3*$F227*$G227*$I227*$L227)</f>
        <v>0</v>
      </c>
      <c r="BC227" s="44"/>
      <c r="BD227" s="44">
        <f t="shared" ref="BD227:BD228" si="2012">(BC227/12*5*$D227*$G227*$H227*$K227)+(BC227/12*4*$E227*$G227*$I227*$K227)+(BC227/12*3*$F227*$G227*$I227*$K227)</f>
        <v>0</v>
      </c>
      <c r="BE227" s="44"/>
      <c r="BF227" s="44">
        <f t="shared" ref="BF227:BF228" si="2013">(BE227/12*5*$D227*$G227*$H227*$K227)+(BE227/12*4*$E227*$G227*$I227*$K227)+(BE227/12*3*$F227*$G227*$I227*$K227)</f>
        <v>0</v>
      </c>
      <c r="BG227" s="44"/>
      <c r="BH227" s="44">
        <f t="shared" ref="BH227:BH228" si="2014">(BG227/12*5*$D227*$G227*$H227*$K227)+(BG227/12*4*$E227*$G227*$I227*$K227)+(BG227/12*3*$F227*$G227*$I227*$K227)</f>
        <v>0</v>
      </c>
      <c r="BI227" s="44"/>
      <c r="BJ227" s="44">
        <f t="shared" ref="BJ227:BJ228" si="2015">(BI227/12*5*$D227*$G227*$H227*$L227)+(BI227/12*4*$E227*$G227*$I227*$L227)+(BI227/12*3*$F227*$G227*$I227*$L227)</f>
        <v>0</v>
      </c>
      <c r="BK227" s="44">
        <v>0</v>
      </c>
      <c r="BL227" s="44">
        <f t="shared" ref="BL227:BL228" si="2016">(BK227/12*5*$D227*$G227*$H227*$K227)+(BK227/12*4*$E227*$G227*$I227*$K227)+(BK227/12*3*$F227*$G227*$I227*$K227)</f>
        <v>0</v>
      </c>
      <c r="BM227" s="44"/>
      <c r="BN227" s="44">
        <f t="shared" ref="BN227:BN228" si="2017">(BM227/12*5*$D227*$G227*$H227*$K227)+(BM227/12*4*$E227*$G227*$I227*$K227)+(BM227/12*3*$F227*$G227*$I227*$K227)</f>
        <v>0</v>
      </c>
      <c r="BO227" s="54"/>
      <c r="BP227" s="44">
        <f t="shared" ref="BP227:BP228" si="2018">(BO227/12*5*$D227*$G227*$H227*$L227)+(BO227/12*4*$E227*$G227*$I227*$L227)+(BO227/12*3*$F227*$G227*$I227*$L227)</f>
        <v>0</v>
      </c>
      <c r="BQ227" s="44"/>
      <c r="BR227" s="44">
        <f t="shared" ref="BR227:BR228" si="2019">(BQ227/12*5*$D227*$G227*$H227*$L227)+(BQ227/12*4*$E227*$G227*$I227*$L227)+(BQ227/12*3*$F227*$G227*$I227*$L227)</f>
        <v>0</v>
      </c>
      <c r="BS227" s="44"/>
      <c r="BT227" s="44">
        <f t="shared" ref="BT227:BT228" si="2020">(BS227/12*5*$D227*$G227*$H227*$K227)+(BS227/12*4*$E227*$G227*$I227*$K227)+(BS227/12*3*$F227*$G227*$I227*$K227)</f>
        <v>0</v>
      </c>
      <c r="BU227" s="44"/>
      <c r="BV227" s="44">
        <f t="shared" ref="BV227:BV228" si="2021">(BU227/12*5*$D227*$G227*$H227*$K227)+(BU227/12*4*$E227*$G227*$I227*$K227)+(BU227/12*3*$F227*$G227*$I227*$K227)</f>
        <v>0</v>
      </c>
      <c r="BW227" s="44"/>
      <c r="BX227" s="44">
        <f t="shared" ref="BX227:BX228" si="2022">(BW227/12*5*$D227*$G227*$H227*$L227)+(BW227/12*4*$E227*$G227*$I227*$L227)+(BW227/12*3*$F227*$G227*$I227*$L227)</f>
        <v>0</v>
      </c>
      <c r="BY227" s="44"/>
      <c r="BZ227" s="44">
        <f t="shared" ref="BZ227:BZ228" si="2023">(BY227/12*5*$D227*$G227*$H227*$L227)+(BY227/12*4*$E227*$G227*$I227*$L227)+(BY227/12*3*$F227*$G227*$I227*$L227)</f>
        <v>0</v>
      </c>
      <c r="CA227" s="44"/>
      <c r="CB227" s="44">
        <f t="shared" ref="CB227:CB228" si="2024">(CA227/12*5*$D227*$G227*$H227*$K227)+(CA227/12*4*$E227*$G227*$I227*$K227)+(CA227/12*3*$F227*$G227*$I227*$K227)</f>
        <v>0</v>
      </c>
      <c r="CC227" s="44"/>
      <c r="CD227" s="44">
        <f t="shared" ref="CD227:CD228" si="2025">(CC227/12*5*$D227*$G227*$H227*$L227)+(CC227/12*4*$E227*$G227*$I227*$L227)+(CC227/12*3*$F227*$G227*$I227*$L227)</f>
        <v>0</v>
      </c>
      <c r="CE227" s="44"/>
      <c r="CF227" s="44">
        <f t="shared" ref="CF227:CF228" si="2026">(CE227/12*5*$D227*$G227*$H227*$K227)+(CE227/12*4*$E227*$G227*$I227*$K227)+(CE227/12*3*$F227*$G227*$I227*$K227)</f>
        <v>0</v>
      </c>
      <c r="CG227" s="44"/>
      <c r="CH227" s="44">
        <f t="shared" ref="CH227:CH228" si="2027">(CG227/12*5*$D227*$G227*$H227*$K227)+(CG227/12*4*$E227*$G227*$I227*$K227)+(CG227/12*3*$F227*$G227*$I227*$K227)</f>
        <v>0</v>
      </c>
      <c r="CI227" s="44"/>
      <c r="CJ227" s="44">
        <f t="shared" ref="CJ227:CJ228" si="2028">(CI227/12*5*$D227*$G227*$H227*$K227)+(CI227/12*4*$E227*$G227*$I227*$K227)+(CI227/12*3*$F227*$G227*$I227*$K227)</f>
        <v>0</v>
      </c>
      <c r="CK227" s="44"/>
      <c r="CL227" s="44">
        <f t="shared" ref="CL227:CL228" si="2029">(CK227/12*5*$D227*$G227*$H227*$K227)+(CK227/12*4*$E227*$G227*$I227*$K227)+(CK227/12*3*$F227*$G227*$I227*$K227)</f>
        <v>0</v>
      </c>
      <c r="CM227" s="44"/>
      <c r="CN227" s="44">
        <f t="shared" ref="CN227:CN228" si="2030">(CM227/12*5*$D227*$G227*$H227*$L227)+(CM227/12*4*$E227*$G227*$I227*$L227)+(CM227/12*3*$F227*$G227*$I227*$L227)</f>
        <v>0</v>
      </c>
      <c r="CO227" s="44"/>
      <c r="CP227" s="44">
        <f t="shared" ref="CP227:CP228" si="2031">(CO227/12*5*$D227*$G227*$H227*$L227)+(CO227/12*4*$E227*$G227*$I227*$L227)+(CO227/12*3*$F227*$G227*$I227*$L227)</f>
        <v>0</v>
      </c>
      <c r="CQ227" s="49"/>
      <c r="CR227" s="44">
        <f t="shared" ref="CR227:CR228" si="2032">(CQ227/12*5*$D227*$G227*$H227*$K227)+(CQ227/12*4*$E227*$G227*$I227*$K227)+(CQ227/12*3*$F227*$G227*$I227*$K227)</f>
        <v>0</v>
      </c>
      <c r="CS227" s="44"/>
      <c r="CT227" s="44">
        <f t="shared" ref="CT227:CT228" si="2033">(CS227/12*5*$D227*$G227*$H227*$L227)+(CS227/12*4*$E227*$G227*$I227*$L227)+(CS227/12*3*$F227*$G227*$I227*$L227)</f>
        <v>0</v>
      </c>
      <c r="CU227" s="44"/>
      <c r="CV227" s="44">
        <f t="shared" ref="CV227:CV228" si="2034">(CU227/12*5*$D227*$G227*$H227*$L227)+(CU227/12*4*$E227*$G227*$I227*$L227)+(CU227/12*3*$F227*$G227*$I227*$L227)</f>
        <v>0</v>
      </c>
      <c r="CW227" s="44"/>
      <c r="CX227" s="44">
        <f t="shared" ref="CX227:CX228" si="2035">(CW227/12*5*$D227*$G227*$H227*$L227)+(CW227/12*4*$E227*$G227*$I227*$L227)+(CW227/12*3*$F227*$G227*$I227*$L227)</f>
        <v>0</v>
      </c>
      <c r="CY227" s="44"/>
      <c r="CZ227" s="44">
        <f t="shared" ref="CZ227:CZ228" si="2036">(CY227/12*5*$D227*$G227*$H227*$L227)+(CY227/12*4*$E227*$G227*$I227*$L227)+(CY227/12*3*$F227*$G227*$I227*$L227)</f>
        <v>0</v>
      </c>
      <c r="DA227" s="44"/>
      <c r="DB227" s="44">
        <f t="shared" ref="DB227:DB228" si="2037">(DA227/12*5*$D227*$G227*$H227*$L227)+(DA227/12*4*$E227*$G227*$I227*$L227)+(DA227/12*3*$F227*$G227*$I227*$L227)</f>
        <v>0</v>
      </c>
      <c r="DC227" s="44"/>
      <c r="DD227" s="44">
        <f t="shared" ref="DD227:DD228" si="2038">(DC227/12*5*$D227*$G227*$H227*$K227)+(DC227/12*4*$E227*$G227*$I227*$K227)+(DC227/12*3*$F227*$G227*$I227*$K227)</f>
        <v>0</v>
      </c>
      <c r="DE227" s="44"/>
      <c r="DF227" s="44">
        <f t="shared" ref="DF227:DF228" si="2039">(DE227/12*5*$D227*$G227*$H227*$K227)+(DE227/12*4*$E227*$G227*$I227*$K227)+(DE227/12*3*$F227*$G227*$I227*$K227)</f>
        <v>0</v>
      </c>
      <c r="DG227" s="44"/>
      <c r="DH227" s="44">
        <f t="shared" ref="DH227:DH228" si="2040">(DG227/12*5*$D227*$G227*$H227*$L227)+(DG227/12*4*$E227*$G227*$I227*$L227)+(DG227/12*3*$F227*$G227*$I227*$L227)</f>
        <v>0</v>
      </c>
      <c r="DI227" s="44"/>
      <c r="DJ227" s="44">
        <f t="shared" ref="DJ227:DJ228" si="2041">(DI227/12*5*$D227*$G227*$H227*$L227)+(DI227/12*4*$E227*$G227*$I227*$L227)+(DI227/12*3*$F227*$G227*$I227*$L227)</f>
        <v>0</v>
      </c>
      <c r="DK227" s="44"/>
      <c r="DL227" s="44">
        <f t="shared" ref="DL227:DL228" si="2042">(DK227/12*5*$D227*$G227*$H227*$M227)+(DK227/12*4*$E227*$G227*$I227*$M227)+(DK227/12*3*$F227*$G227*$I227*$M227)</f>
        <v>0</v>
      </c>
      <c r="DM227" s="44"/>
      <c r="DN227" s="44">
        <f t="shared" ref="DN227:DN228" si="2043">(DM227/12*5*$D227*$G227*$H227*$N227)+(DM227/12*4*$E227*$G227*$I227*$N227)+(DM227/12*3*$F227*$G227*$I227*$N227)</f>
        <v>0</v>
      </c>
      <c r="DO227" s="44"/>
      <c r="DP227" s="44">
        <f t="shared" ref="DP227:DP228" si="2044">(DO227*$D227*$G227*$H227*$L227)</f>
        <v>0</v>
      </c>
      <c r="DQ227" s="44">
        <f t="shared" si="1940"/>
        <v>34</v>
      </c>
      <c r="DR227" s="44">
        <f t="shared" si="1940"/>
        <v>5472390.3359999992</v>
      </c>
    </row>
    <row r="228" spans="1:122" ht="26.25" customHeight="1" x14ac:dyDescent="0.25">
      <c r="A228" s="51"/>
      <c r="B228" s="52">
        <v>193</v>
      </c>
      <c r="C228" s="38" t="s">
        <v>359</v>
      </c>
      <c r="D228" s="39">
        <f t="shared" si="1828"/>
        <v>19063</v>
      </c>
      <c r="E228" s="40">
        <v>18530</v>
      </c>
      <c r="F228" s="40">
        <v>18715</v>
      </c>
      <c r="G228" s="53">
        <v>7.12</v>
      </c>
      <c r="H228" s="42">
        <v>1</v>
      </c>
      <c r="I228" s="42">
        <v>1</v>
      </c>
      <c r="J228" s="43"/>
      <c r="K228" s="39">
        <v>1.4</v>
      </c>
      <c r="L228" s="39">
        <v>1.68</v>
      </c>
      <c r="M228" s="39">
        <v>2.23</v>
      </c>
      <c r="N228" s="39">
        <v>2.57</v>
      </c>
      <c r="O228" s="44">
        <v>7</v>
      </c>
      <c r="P228" s="44">
        <f t="shared" si="1992"/>
        <v>1311672.5066666668</v>
      </c>
      <c r="Q228" s="44">
        <v>39</v>
      </c>
      <c r="R228" s="44">
        <f t="shared" si="1993"/>
        <v>7307889.6799999997</v>
      </c>
      <c r="S228" s="44"/>
      <c r="T228" s="44">
        <f t="shared" si="1994"/>
        <v>0</v>
      </c>
      <c r="U228" s="44"/>
      <c r="V228" s="44">
        <f t="shared" si="1995"/>
        <v>0</v>
      </c>
      <c r="W228" s="44"/>
      <c r="X228" s="44">
        <f t="shared" si="1996"/>
        <v>0</v>
      </c>
      <c r="Y228" s="44">
        <v>5</v>
      </c>
      <c r="Z228" s="44">
        <f t="shared" si="1997"/>
        <v>936908.93333333335</v>
      </c>
      <c r="AA228" s="44">
        <v>17</v>
      </c>
      <c r="AB228" s="44">
        <f t="shared" si="1998"/>
        <v>3185490.3733333331</v>
      </c>
      <c r="AC228" s="44"/>
      <c r="AD228" s="44">
        <f t="shared" si="1999"/>
        <v>0</v>
      </c>
      <c r="AE228" s="44">
        <v>0</v>
      </c>
      <c r="AF228" s="44">
        <f t="shared" si="2000"/>
        <v>0</v>
      </c>
      <c r="AG228" s="44">
        <v>0</v>
      </c>
      <c r="AH228" s="44">
        <f t="shared" si="2001"/>
        <v>0</v>
      </c>
      <c r="AI228" s="44"/>
      <c r="AJ228" s="44">
        <f t="shared" si="2002"/>
        <v>0</v>
      </c>
      <c r="AK228" s="44"/>
      <c r="AL228" s="44">
        <f t="shared" si="2003"/>
        <v>0</v>
      </c>
      <c r="AM228" s="47">
        <v>0</v>
      </c>
      <c r="AN228" s="44">
        <f t="shared" si="2004"/>
        <v>0</v>
      </c>
      <c r="AO228" s="48">
        <v>0</v>
      </c>
      <c r="AP228" s="44">
        <f t="shared" si="2005"/>
        <v>0</v>
      </c>
      <c r="AQ228" s="44"/>
      <c r="AR228" s="44">
        <f t="shared" si="2006"/>
        <v>0</v>
      </c>
      <c r="AS228" s="44">
        <v>70</v>
      </c>
      <c r="AT228" s="44">
        <f t="shared" si="2007"/>
        <v>15740070.079999998</v>
      </c>
      <c r="AU228" s="44"/>
      <c r="AV228" s="44">
        <f t="shared" si="2008"/>
        <v>0</v>
      </c>
      <c r="AW228" s="44"/>
      <c r="AX228" s="44">
        <f t="shared" si="2009"/>
        <v>0</v>
      </c>
      <c r="AY228" s="44"/>
      <c r="AZ228" s="44">
        <f t="shared" si="2010"/>
        <v>0</v>
      </c>
      <c r="BA228" s="44"/>
      <c r="BB228" s="44">
        <f t="shared" si="2011"/>
        <v>0</v>
      </c>
      <c r="BC228" s="44"/>
      <c r="BD228" s="44">
        <f t="shared" si="2012"/>
        <v>0</v>
      </c>
      <c r="BE228" s="44"/>
      <c r="BF228" s="44">
        <f t="shared" si="2013"/>
        <v>0</v>
      </c>
      <c r="BG228" s="44"/>
      <c r="BH228" s="44">
        <f t="shared" si="2014"/>
        <v>0</v>
      </c>
      <c r="BI228" s="44"/>
      <c r="BJ228" s="44">
        <f t="shared" si="2015"/>
        <v>0</v>
      </c>
      <c r="BK228" s="44">
        <v>0</v>
      </c>
      <c r="BL228" s="44">
        <f t="shared" si="2016"/>
        <v>0</v>
      </c>
      <c r="BM228" s="44"/>
      <c r="BN228" s="44">
        <f t="shared" si="2017"/>
        <v>0</v>
      </c>
      <c r="BO228" s="54"/>
      <c r="BP228" s="44">
        <f t="shared" si="2018"/>
        <v>0</v>
      </c>
      <c r="BQ228" s="44"/>
      <c r="BR228" s="44">
        <f t="shared" si="2019"/>
        <v>0</v>
      </c>
      <c r="BS228" s="44"/>
      <c r="BT228" s="44">
        <f t="shared" si="2020"/>
        <v>0</v>
      </c>
      <c r="BU228" s="44"/>
      <c r="BV228" s="44">
        <f t="shared" si="2021"/>
        <v>0</v>
      </c>
      <c r="BW228" s="44"/>
      <c r="BX228" s="44">
        <f t="shared" si="2022"/>
        <v>0</v>
      </c>
      <c r="BY228" s="44"/>
      <c r="BZ228" s="44">
        <f t="shared" si="2023"/>
        <v>0</v>
      </c>
      <c r="CA228" s="44"/>
      <c r="CB228" s="44">
        <f t="shared" si="2024"/>
        <v>0</v>
      </c>
      <c r="CC228" s="44"/>
      <c r="CD228" s="44">
        <f t="shared" si="2025"/>
        <v>0</v>
      </c>
      <c r="CE228" s="44"/>
      <c r="CF228" s="44">
        <f t="shared" si="2026"/>
        <v>0</v>
      </c>
      <c r="CG228" s="44"/>
      <c r="CH228" s="44">
        <f t="shared" si="2027"/>
        <v>0</v>
      </c>
      <c r="CI228" s="44"/>
      <c r="CJ228" s="44">
        <f t="shared" si="2028"/>
        <v>0</v>
      </c>
      <c r="CK228" s="44"/>
      <c r="CL228" s="44">
        <f t="shared" si="2029"/>
        <v>0</v>
      </c>
      <c r="CM228" s="44"/>
      <c r="CN228" s="44">
        <f t="shared" si="2030"/>
        <v>0</v>
      </c>
      <c r="CO228" s="44"/>
      <c r="CP228" s="44">
        <f t="shared" si="2031"/>
        <v>0</v>
      </c>
      <c r="CQ228" s="49"/>
      <c r="CR228" s="44">
        <f t="shared" si="2032"/>
        <v>0</v>
      </c>
      <c r="CS228" s="44"/>
      <c r="CT228" s="44">
        <f t="shared" si="2033"/>
        <v>0</v>
      </c>
      <c r="CU228" s="44"/>
      <c r="CV228" s="44">
        <f t="shared" si="2034"/>
        <v>0</v>
      </c>
      <c r="CW228" s="44"/>
      <c r="CX228" s="44">
        <f t="shared" si="2035"/>
        <v>0</v>
      </c>
      <c r="CY228" s="44"/>
      <c r="CZ228" s="44">
        <f t="shared" si="2036"/>
        <v>0</v>
      </c>
      <c r="DA228" s="44"/>
      <c r="DB228" s="44">
        <f t="shared" si="2037"/>
        <v>0</v>
      </c>
      <c r="DC228" s="44"/>
      <c r="DD228" s="44">
        <f t="shared" si="2038"/>
        <v>0</v>
      </c>
      <c r="DE228" s="44"/>
      <c r="DF228" s="44">
        <f t="shared" si="2039"/>
        <v>0</v>
      </c>
      <c r="DG228" s="44"/>
      <c r="DH228" s="44">
        <f t="shared" si="2040"/>
        <v>0</v>
      </c>
      <c r="DI228" s="44"/>
      <c r="DJ228" s="44">
        <f t="shared" si="2041"/>
        <v>0</v>
      </c>
      <c r="DK228" s="44"/>
      <c r="DL228" s="44">
        <f t="shared" si="2042"/>
        <v>0</v>
      </c>
      <c r="DM228" s="44"/>
      <c r="DN228" s="44">
        <f t="shared" si="2043"/>
        <v>0</v>
      </c>
      <c r="DO228" s="44"/>
      <c r="DP228" s="44">
        <f t="shared" si="2044"/>
        <v>0</v>
      </c>
      <c r="DQ228" s="44">
        <f t="shared" si="1940"/>
        <v>138</v>
      </c>
      <c r="DR228" s="44">
        <f t="shared" si="1940"/>
        <v>28482031.57333333</v>
      </c>
    </row>
    <row r="229" spans="1:122" ht="15.75" customHeight="1" x14ac:dyDescent="0.25">
      <c r="A229" s="100">
        <v>26</v>
      </c>
      <c r="B229" s="101"/>
      <c r="C229" s="102" t="s">
        <v>360</v>
      </c>
      <c r="D229" s="109">
        <f t="shared" si="1828"/>
        <v>19063</v>
      </c>
      <c r="E229" s="110">
        <v>18530</v>
      </c>
      <c r="F229" s="110">
        <v>18715</v>
      </c>
      <c r="G229" s="116">
        <v>0.79</v>
      </c>
      <c r="H229" s="111">
        <v>1</v>
      </c>
      <c r="I229" s="111">
        <v>1</v>
      </c>
      <c r="J229" s="112"/>
      <c r="K229" s="109">
        <v>1.4</v>
      </c>
      <c r="L229" s="109">
        <v>1.68</v>
      </c>
      <c r="M229" s="109">
        <v>2.23</v>
      </c>
      <c r="N229" s="109">
        <v>2.57</v>
      </c>
      <c r="O229" s="108">
        <f t="shared" ref="O229:BZ229" si="2045">O230</f>
        <v>6</v>
      </c>
      <c r="P229" s="108">
        <f t="shared" si="2045"/>
        <v>132476.48645000003</v>
      </c>
      <c r="Q229" s="108">
        <f t="shared" si="2045"/>
        <v>0</v>
      </c>
      <c r="R229" s="108">
        <f t="shared" si="2045"/>
        <v>0</v>
      </c>
      <c r="S229" s="108">
        <v>0</v>
      </c>
      <c r="T229" s="108">
        <f t="shared" si="2045"/>
        <v>0</v>
      </c>
      <c r="U229" s="108">
        <f t="shared" si="2045"/>
        <v>0</v>
      </c>
      <c r="V229" s="108">
        <f t="shared" si="2045"/>
        <v>0</v>
      </c>
      <c r="W229" s="108">
        <f t="shared" si="2045"/>
        <v>0</v>
      </c>
      <c r="X229" s="108">
        <f t="shared" si="2045"/>
        <v>0</v>
      </c>
      <c r="Y229" s="108">
        <f t="shared" si="2045"/>
        <v>0</v>
      </c>
      <c r="Z229" s="108">
        <f t="shared" si="2045"/>
        <v>0</v>
      </c>
      <c r="AA229" s="108">
        <f t="shared" si="2045"/>
        <v>0</v>
      </c>
      <c r="AB229" s="108">
        <f t="shared" si="2045"/>
        <v>0</v>
      </c>
      <c r="AC229" s="108">
        <f t="shared" si="2045"/>
        <v>0</v>
      </c>
      <c r="AD229" s="108">
        <f t="shared" si="2045"/>
        <v>0</v>
      </c>
      <c r="AE229" s="108">
        <f t="shared" si="2045"/>
        <v>0</v>
      </c>
      <c r="AF229" s="108">
        <f t="shared" si="2045"/>
        <v>0</v>
      </c>
      <c r="AG229" s="108">
        <f t="shared" si="2045"/>
        <v>0</v>
      </c>
      <c r="AH229" s="108">
        <f t="shared" si="2045"/>
        <v>0</v>
      </c>
      <c r="AI229" s="108">
        <f t="shared" si="2045"/>
        <v>0</v>
      </c>
      <c r="AJ229" s="108">
        <f t="shared" si="2045"/>
        <v>0</v>
      </c>
      <c r="AK229" s="108">
        <f t="shared" si="2045"/>
        <v>0</v>
      </c>
      <c r="AL229" s="108">
        <f t="shared" si="2045"/>
        <v>0</v>
      </c>
      <c r="AM229" s="108">
        <f t="shared" si="2045"/>
        <v>194</v>
      </c>
      <c r="AN229" s="108">
        <f t="shared" si="2045"/>
        <v>4257842.4356416669</v>
      </c>
      <c r="AO229" s="108">
        <f t="shared" si="2045"/>
        <v>0</v>
      </c>
      <c r="AP229" s="108">
        <f t="shared" si="2045"/>
        <v>0</v>
      </c>
      <c r="AQ229" s="108">
        <f t="shared" si="2045"/>
        <v>0</v>
      </c>
      <c r="AR229" s="108">
        <f t="shared" si="2045"/>
        <v>0</v>
      </c>
      <c r="AS229" s="108">
        <f t="shared" si="2045"/>
        <v>33</v>
      </c>
      <c r="AT229" s="108">
        <f t="shared" si="2045"/>
        <v>842200.32850800012</v>
      </c>
      <c r="AU229" s="108">
        <f t="shared" si="2045"/>
        <v>0</v>
      </c>
      <c r="AV229" s="108">
        <f t="shared" si="2045"/>
        <v>0</v>
      </c>
      <c r="AW229" s="108">
        <f t="shared" si="2045"/>
        <v>0</v>
      </c>
      <c r="AX229" s="108">
        <f t="shared" si="2045"/>
        <v>0</v>
      </c>
      <c r="AY229" s="108">
        <f t="shared" si="2045"/>
        <v>0</v>
      </c>
      <c r="AZ229" s="108">
        <f t="shared" si="2045"/>
        <v>0</v>
      </c>
      <c r="BA229" s="108">
        <f t="shared" si="2045"/>
        <v>0</v>
      </c>
      <c r="BB229" s="108">
        <f t="shared" si="2045"/>
        <v>0</v>
      </c>
      <c r="BC229" s="108">
        <f t="shared" si="2045"/>
        <v>0</v>
      </c>
      <c r="BD229" s="108">
        <f t="shared" si="2045"/>
        <v>0</v>
      </c>
      <c r="BE229" s="108">
        <f t="shared" si="2045"/>
        <v>0</v>
      </c>
      <c r="BF229" s="108">
        <f t="shared" si="2045"/>
        <v>0</v>
      </c>
      <c r="BG229" s="108">
        <v>0</v>
      </c>
      <c r="BH229" s="108">
        <f t="shared" si="2045"/>
        <v>0</v>
      </c>
      <c r="BI229" s="108">
        <f t="shared" si="2045"/>
        <v>0</v>
      </c>
      <c r="BJ229" s="108">
        <f t="shared" si="2045"/>
        <v>0</v>
      </c>
      <c r="BK229" s="108">
        <f t="shared" si="2045"/>
        <v>0</v>
      </c>
      <c r="BL229" s="108">
        <f t="shared" si="2045"/>
        <v>0</v>
      </c>
      <c r="BM229" s="108">
        <f t="shared" si="2045"/>
        <v>0</v>
      </c>
      <c r="BN229" s="108">
        <f t="shared" si="2045"/>
        <v>0</v>
      </c>
      <c r="BO229" s="108">
        <f t="shared" si="2045"/>
        <v>0</v>
      </c>
      <c r="BP229" s="108">
        <f t="shared" si="2045"/>
        <v>0</v>
      </c>
      <c r="BQ229" s="108">
        <f t="shared" si="2045"/>
        <v>1</v>
      </c>
      <c r="BR229" s="108">
        <f t="shared" si="2045"/>
        <v>28192.537239999998</v>
      </c>
      <c r="BS229" s="108">
        <f t="shared" si="2045"/>
        <v>0</v>
      </c>
      <c r="BT229" s="108">
        <f t="shared" si="2045"/>
        <v>0</v>
      </c>
      <c r="BU229" s="108">
        <f t="shared" si="2045"/>
        <v>0</v>
      </c>
      <c r="BV229" s="108">
        <f t="shared" si="2045"/>
        <v>0</v>
      </c>
      <c r="BW229" s="108">
        <f t="shared" si="2045"/>
        <v>0</v>
      </c>
      <c r="BX229" s="108">
        <f t="shared" si="2045"/>
        <v>0</v>
      </c>
      <c r="BY229" s="108">
        <f t="shared" si="2045"/>
        <v>0</v>
      </c>
      <c r="BZ229" s="108">
        <f t="shared" si="2045"/>
        <v>0</v>
      </c>
      <c r="CA229" s="108">
        <f t="shared" ref="CA229:DR229" si="2046">CA230</f>
        <v>0</v>
      </c>
      <c r="CB229" s="108">
        <f t="shared" si="2046"/>
        <v>0</v>
      </c>
      <c r="CC229" s="108">
        <f t="shared" si="2046"/>
        <v>0</v>
      </c>
      <c r="CD229" s="108">
        <f t="shared" si="2046"/>
        <v>0</v>
      </c>
      <c r="CE229" s="108">
        <f t="shared" si="2046"/>
        <v>0</v>
      </c>
      <c r="CF229" s="108">
        <f t="shared" si="2046"/>
        <v>0</v>
      </c>
      <c r="CG229" s="108">
        <f t="shared" si="2046"/>
        <v>0</v>
      </c>
      <c r="CH229" s="108">
        <f t="shared" si="2046"/>
        <v>0</v>
      </c>
      <c r="CI229" s="108">
        <f t="shared" si="2046"/>
        <v>0</v>
      </c>
      <c r="CJ229" s="108">
        <f t="shared" si="2046"/>
        <v>0</v>
      </c>
      <c r="CK229" s="108">
        <f t="shared" si="2046"/>
        <v>3</v>
      </c>
      <c r="CL229" s="108">
        <f t="shared" si="2046"/>
        <v>62061.005650000006</v>
      </c>
      <c r="CM229" s="108">
        <f t="shared" si="2046"/>
        <v>0</v>
      </c>
      <c r="CN229" s="108">
        <f t="shared" si="2046"/>
        <v>0</v>
      </c>
      <c r="CO229" s="108">
        <f t="shared" si="2046"/>
        <v>0</v>
      </c>
      <c r="CP229" s="108">
        <f t="shared" si="2046"/>
        <v>0</v>
      </c>
      <c r="CQ229" s="113">
        <f t="shared" si="2046"/>
        <v>2</v>
      </c>
      <c r="CR229" s="108">
        <f t="shared" si="2046"/>
        <v>46987.562066666658</v>
      </c>
      <c r="CS229" s="108">
        <f t="shared" si="2046"/>
        <v>0</v>
      </c>
      <c r="CT229" s="108">
        <f t="shared" si="2046"/>
        <v>0</v>
      </c>
      <c r="CU229" s="108">
        <f t="shared" si="2046"/>
        <v>0</v>
      </c>
      <c r="CV229" s="108">
        <f t="shared" si="2046"/>
        <v>0</v>
      </c>
      <c r="CW229" s="108">
        <f t="shared" si="2046"/>
        <v>0</v>
      </c>
      <c r="CX229" s="108">
        <f t="shared" si="2046"/>
        <v>0</v>
      </c>
      <c r="CY229" s="108">
        <f t="shared" si="2046"/>
        <v>15</v>
      </c>
      <c r="CZ229" s="108">
        <f t="shared" si="2046"/>
        <v>426409.08701999998</v>
      </c>
      <c r="DA229" s="108">
        <f t="shared" si="2046"/>
        <v>5</v>
      </c>
      <c r="DB229" s="108">
        <f t="shared" si="2046"/>
        <v>142399.90831499998</v>
      </c>
      <c r="DC229" s="108">
        <f t="shared" si="2046"/>
        <v>2</v>
      </c>
      <c r="DD229" s="108">
        <f t="shared" si="2046"/>
        <v>46987.562066666658</v>
      </c>
      <c r="DE229" s="108">
        <f t="shared" si="2046"/>
        <v>4</v>
      </c>
      <c r="DF229" s="108">
        <f t="shared" si="2046"/>
        <v>96774.598153333311</v>
      </c>
      <c r="DG229" s="108">
        <f t="shared" si="2046"/>
        <v>0</v>
      </c>
      <c r="DH229" s="108">
        <f t="shared" si="2046"/>
        <v>0</v>
      </c>
      <c r="DI229" s="108">
        <f t="shared" si="2046"/>
        <v>3</v>
      </c>
      <c r="DJ229" s="108">
        <f t="shared" si="2046"/>
        <v>91714.46381999999</v>
      </c>
      <c r="DK229" s="108">
        <f t="shared" si="2046"/>
        <v>0</v>
      </c>
      <c r="DL229" s="108">
        <f t="shared" si="2046"/>
        <v>0</v>
      </c>
      <c r="DM229" s="108">
        <f t="shared" si="2046"/>
        <v>10</v>
      </c>
      <c r="DN229" s="108">
        <f t="shared" si="2046"/>
        <v>452243.14950416662</v>
      </c>
      <c r="DO229" s="108">
        <f t="shared" si="2046"/>
        <v>0</v>
      </c>
      <c r="DP229" s="108">
        <f t="shared" si="2046"/>
        <v>0</v>
      </c>
      <c r="DQ229" s="108">
        <f t="shared" si="2046"/>
        <v>278</v>
      </c>
      <c r="DR229" s="108">
        <f t="shared" si="2046"/>
        <v>6626289.1244355012</v>
      </c>
    </row>
    <row r="230" spans="1:122" ht="45" customHeight="1" x14ac:dyDescent="0.25">
      <c r="A230" s="51"/>
      <c r="B230" s="52">
        <v>194</v>
      </c>
      <c r="C230" s="68" t="s">
        <v>361</v>
      </c>
      <c r="D230" s="39">
        <f t="shared" si="1828"/>
        <v>19063</v>
      </c>
      <c r="E230" s="40">
        <v>18530</v>
      </c>
      <c r="F230" s="40">
        <v>18715</v>
      </c>
      <c r="G230" s="53">
        <v>0.79</v>
      </c>
      <c r="H230" s="42">
        <v>1</v>
      </c>
      <c r="I230" s="42">
        <v>1</v>
      </c>
      <c r="J230" s="43"/>
      <c r="K230" s="39">
        <v>1.4</v>
      </c>
      <c r="L230" s="39">
        <v>1.68</v>
      </c>
      <c r="M230" s="39">
        <v>2.23</v>
      </c>
      <c r="N230" s="39">
        <v>2.57</v>
      </c>
      <c r="O230" s="44">
        <v>6</v>
      </c>
      <c r="P230" s="44">
        <f>(O230/12*5*$D230*$G230*$H230*$K230*P$8)+(O230/12*4*$E230*$G230*$I230*$K230*P$9)+(O230/12*3*$F230*$G230*$I230*$K230*P$9)</f>
        <v>132476.48645000003</v>
      </c>
      <c r="Q230" s="44">
        <v>0</v>
      </c>
      <c r="R230" s="44">
        <f>(Q230/12*5*$D230*$G230*$H230*$K230*R$8)+(Q230/12*4*$E230*$G230*$I230*$K230*R$9)+(Q230/12*3*$F230*$G230*$I230*$K230*R$9)</f>
        <v>0</v>
      </c>
      <c r="S230" s="44"/>
      <c r="T230" s="44">
        <f>(S230/12*5*$D230*$G230*$H230*$K230*T$8)+(S230/12*4*$E230*$G230*$I230*$K230*T$9)+(S230/12*3*$F230*$G230*$I230*$K230*T$9)</f>
        <v>0</v>
      </c>
      <c r="U230" s="44"/>
      <c r="V230" s="44">
        <f>(U230/12*5*$D230*$G230*$H230*$K230*V$8)+(U230/12*4*$E230*$G230*$I230*$K230*V$9)+(U230/12*3*$F230*$G230*$I230*$K230*V$9)</f>
        <v>0</v>
      </c>
      <c r="W230" s="44"/>
      <c r="X230" s="44">
        <f>(W230/12*5*$D230*$G230*$H230*$K230*X$8)+(W230/12*4*$E230*$G230*$I230*$K230*X$9)+(W230/12*3*$F230*$G230*$I230*$K230*X$9)</f>
        <v>0</v>
      </c>
      <c r="Y230" s="44">
        <v>0</v>
      </c>
      <c r="Z230" s="44">
        <f>(Y230/12*5*$D230*$G230*$H230*$K230*Z$8)+(Y230/12*4*$E230*$G230*$I230*$K230*Z$9)+(Y230/12*3*$F230*$G230*$I230*$K230*Z$9)</f>
        <v>0</v>
      </c>
      <c r="AA230" s="44"/>
      <c r="AB230" s="44">
        <f>(AA230/12*5*$D230*$G230*$H230*$K230*AB$8)+(AA230/12*4*$E230*$G230*$I230*$K230*AB$9)+(AA230/12*3*$F230*$G230*$I230*$K230*AB$9)</f>
        <v>0</v>
      </c>
      <c r="AC230" s="44"/>
      <c r="AD230" s="44">
        <f>(AC230/12*5*$D230*$G230*$H230*$K230*AD$8)+(AC230/12*4*$E230*$G230*$I230*$K230*AD$9)+(AC230/12*3*$F230*$G230*$I230*$K230*AD$9)</f>
        <v>0</v>
      </c>
      <c r="AE230" s="44">
        <v>0</v>
      </c>
      <c r="AF230" s="44">
        <f>(AE230/12*5*$D230*$G230*$H230*$K230*AF$8)+(AE230/12*4*$E230*$G230*$I230*$K230*AF$9)+(AE230/12*3*$F230*$G230*$I230*$K230*AF$9)</f>
        <v>0</v>
      </c>
      <c r="AG230" s="44">
        <v>0</v>
      </c>
      <c r="AH230" s="44">
        <f>(AG230/12*5*$D230*$G230*$H230*$K230*AH$8)+(AG230/12*4*$E230*$G230*$I230*$K230*AH$9)+(AG230/12*3*$F230*$G230*$I230*$K230*AH$9)</f>
        <v>0</v>
      </c>
      <c r="AI230" s="44"/>
      <c r="AJ230" s="44">
        <f>(AI230/12*5*$D230*$G230*$H230*$K230*AJ$8)+(AI230/12*4*$E230*$G230*$I230*$K230*AJ$9)+(AI230/12*3*$F230*$G230*$I230*$K230*AJ$9)</f>
        <v>0</v>
      </c>
      <c r="AK230" s="50"/>
      <c r="AL230" s="44">
        <f>(AK230/12*5*$D230*$G230*$H230*$K230*AL$8)+(AK230/12*4*$E230*$G230*$I230*$K230*AL$9)+(AK230/12*3*$F230*$G230*$I230*$K230*AL$9)</f>
        <v>0</v>
      </c>
      <c r="AM230" s="47">
        <v>194</v>
      </c>
      <c r="AN230" s="44">
        <f>(AM230/12*5*$D230*$G230*$H230*$K230*AN$8)+(AM230/12*4*$E230*$G230*$I230*$K230*AN$9)+(AM230/12*3*$F230*$G230*$I230*$K230*AN$9)</f>
        <v>4257842.4356416669</v>
      </c>
      <c r="AO230" s="48">
        <v>0</v>
      </c>
      <c r="AP230" s="44">
        <f>(AO230/12*5*$D230*$G230*$H230*$L230*AP$8)+(AO230/12*4*$E230*$G230*$I230*$L230*AP$9)+(AO230/12*3*$F230*$G230*$I230*$L230*AP$9)</f>
        <v>0</v>
      </c>
      <c r="AQ230" s="44"/>
      <c r="AR230" s="44">
        <f>(AQ230/12*5*$D230*$G230*$H230*$L230*AR$8)+(AQ230/12*4*$E230*$G230*$I230*$L230*AR$9)+(AQ230/12*3*$F230*$G230*$I230*$L230*AR$9)</f>
        <v>0</v>
      </c>
      <c r="AS230" s="44">
        <v>33</v>
      </c>
      <c r="AT230" s="44">
        <f>(AS230/12*5*$D230*$G230*$H230*$L230*AT$8)+(AS230/12*4*$E230*$G230*$I230*$L230*AT$9)+(AS230/12*3*$F230*$G230*$I230*$L230*AT$10)</f>
        <v>842200.32850800012</v>
      </c>
      <c r="AU230" s="44"/>
      <c r="AV230" s="44">
        <f>(AU230/12*5*$D230*$G230*$H230*$L230*AV$8)+(AU230/12*4*$E230*$G230*$I230*$L230*AV$9)+(AU230/12*3*$F230*$G230*$I230*$L230*AV$9)</f>
        <v>0</v>
      </c>
      <c r="AW230" s="44"/>
      <c r="AX230" s="44">
        <f>(AW230/12*5*$D230*$G230*$H230*$K230*AX$8)+(AW230/12*4*$E230*$G230*$I230*$K230*AX$9)+(AW230/12*3*$F230*$G230*$I230*$K230*AX$9)</f>
        <v>0</v>
      </c>
      <c r="AY230" s="44"/>
      <c r="AZ230" s="44">
        <f>(AY230/12*5*$D230*$G230*$H230*$K230*AZ$8)+(AY230/12*4*$E230*$G230*$I230*$K230*AZ$9)+(AY230/12*3*$F230*$G230*$I230*$K230*AZ$9)</f>
        <v>0</v>
      </c>
      <c r="BA230" s="44"/>
      <c r="BB230" s="44">
        <f>(BA230/12*5*$D230*$G230*$H230*$L230*BB$8)+(BA230/12*4*$E230*$G230*$I230*$L230*BB$9)+(BA230/12*3*$F230*$G230*$I230*$L230*BB$9)</f>
        <v>0</v>
      </c>
      <c r="BC230" s="44"/>
      <c r="BD230" s="44">
        <f>(BC230/12*5*$D230*$G230*$H230*$K230*BD$8)+(BC230/12*4*$E230*$G230*$I230*$K230*BD$9)+(BC230/12*3*$F230*$G230*$I230*$K230*BD$9)</f>
        <v>0</v>
      </c>
      <c r="BE230" s="44"/>
      <c r="BF230" s="44">
        <f>(BE230/12*5*$D230*$G230*$H230*$K230*BF$8)+(BE230/12*4*$E230*$G230*$I230*$K230*BF$9)+(BE230/12*3*$F230*$G230*$I230*$K230*BF$9)</f>
        <v>0</v>
      </c>
      <c r="BG230" s="44"/>
      <c r="BH230" s="44">
        <f>(BG230/12*5*$D230*$G230*$H230*$K230*BH$8)+(BG230/12*4*$E230*$G230*$I230*$K230*BH$9)+(BG230/12*3*$F230*$G230*$I230*$K230*BH$9)</f>
        <v>0</v>
      </c>
      <c r="BI230" s="44"/>
      <c r="BJ230" s="44">
        <f>(BI230/12*5*$D230*$G230*$H230*$L230*BJ$8)+(BI230/12*4*$E230*$G230*$I230*$L230*BJ$9)+(BI230/12*3*$F230*$G230*$I230*$L230*BJ$9)</f>
        <v>0</v>
      </c>
      <c r="BK230" s="44">
        <v>0</v>
      </c>
      <c r="BL230" s="44">
        <f>(BK230/12*5*$D230*$G230*$H230*$K230*BL$8)+(BK230/12*4*$E230*$G230*$I230*$K230*BL$9)+(BK230/12*3*$F230*$G230*$I230*$K230*BL$9)</f>
        <v>0</v>
      </c>
      <c r="BM230" s="44"/>
      <c r="BN230" s="44">
        <f>(BM230/12*5*$D230*$G230*$H230*$K230*BN$8)+(BM230/12*4*$E230*$G230*$I230*$K230*BN$9)+(BM230/12*3*$F230*$G230*$I230*$K230*BN$9)</f>
        <v>0</v>
      </c>
      <c r="BO230" s="54"/>
      <c r="BP230" s="44">
        <f>(BO230/12*5*$D230*$G230*$H230*$L230*BP$8)+(BO230/12*4*$E230*$G230*$I230*$L230*BP$9)+(BO230/12*3*$F230*$G230*$I230*$L230*BP$9)</f>
        <v>0</v>
      </c>
      <c r="BQ230" s="44">
        <v>1</v>
      </c>
      <c r="BR230" s="44">
        <f>(BQ230/12*5*$D230*$G230*$H230*$L230*BR$8)+(BQ230/12*4*$E230*$G230*$I230*$L230*BR$9)+(BQ230/12*3*$F230*$G230*$I230*$L230*BR$9)</f>
        <v>28192.537239999998</v>
      </c>
      <c r="BS230" s="44"/>
      <c r="BT230" s="44">
        <f>(BS230/12*5*$D230*$G230*$H230*$K230*BT$8)+(BS230/12*4*$E230*$G230*$I230*$K230*BT$9)+(BS230/12*3*$F230*$G230*$I230*$K230*BT$9)</f>
        <v>0</v>
      </c>
      <c r="BU230" s="44"/>
      <c r="BV230" s="44">
        <f>(BU230/12*5*$D230*$G230*$H230*$K230*BV$8)+(BU230/12*4*$E230*$G230*$I230*$K230*BV$9)+(BU230/12*3*$F230*$G230*$I230*$K230*BV$9)</f>
        <v>0</v>
      </c>
      <c r="BW230" s="44"/>
      <c r="BX230" s="44">
        <f>(BW230/12*5*$D230*$G230*$H230*$L230*BX$8)+(BW230/12*4*$E230*$G230*$I230*$L230*BX$9)+(BW230/12*3*$F230*$G230*$I230*$L230*BX$9)</f>
        <v>0</v>
      </c>
      <c r="BY230" s="44"/>
      <c r="BZ230" s="44">
        <f>(BY230/12*5*$D230*$G230*$H230*$L230*BZ$8)+(BY230/12*4*$E230*$G230*$I230*$L230*BZ$9)+(BY230/12*3*$F230*$G230*$I230*$L230*BZ$9)</f>
        <v>0</v>
      </c>
      <c r="CA230" s="44"/>
      <c r="CB230" s="44">
        <f>(CA230/12*5*$D230*$G230*$H230*$K230*CB$8)+(CA230/12*4*$E230*$G230*$I230*$K230*CB$9)+(CA230/12*3*$F230*$G230*$I230*$K230*CB$9)</f>
        <v>0</v>
      </c>
      <c r="CC230" s="44"/>
      <c r="CD230" s="44">
        <f t="shared" ref="CD230" si="2047">(CC230/12*5*$D230*$G230*$H230*$L230*CD$8)+(CC230/12*4*$E230*$G230*$I230*$L230*CD$9)+(CC230/12*3*$F230*$G230*$I230*$L230*CD$9)</f>
        <v>0</v>
      </c>
      <c r="CE230" s="44"/>
      <c r="CF230" s="44">
        <f>(CE230/12*5*$D230*$G230*$H230*$K230*CF$8)+(CE230/12*4*$E230*$G230*$I230*$K230*CF$9)+(CE230/12*3*$F230*$G230*$I230*$K230*CF$9)</f>
        <v>0</v>
      </c>
      <c r="CG230" s="44"/>
      <c r="CH230" s="44">
        <f>(CG230/12*5*$D230*$G230*$H230*$K230*CH$8)+(CG230/12*4*$E230*$G230*$I230*$K230*CH$9)+(CG230/12*3*$F230*$G230*$I230*$K230*CH$9)</f>
        <v>0</v>
      </c>
      <c r="CI230" s="44"/>
      <c r="CJ230" s="44">
        <f>(CI230/12*5*$D230*$G230*$H230*$K230*CJ$8)+(CI230/12*4*$E230*$G230*$I230*$K230*CJ$9)+(CI230/12*3*$F230*$G230*$I230*$K230*CJ$9)</f>
        <v>0</v>
      </c>
      <c r="CK230" s="44">
        <v>3</v>
      </c>
      <c r="CL230" s="44">
        <f>(CK230/12*5*$D230*$G230*$H230*$K230*CL$8)+(CK230/12*4*$E230*$G230*$I230*$K230*CL$9)+(CK230/12*3*$F230*$G230*$I230*$K230*CL$9)</f>
        <v>62061.005650000006</v>
      </c>
      <c r="CM230" s="44"/>
      <c r="CN230" s="44">
        <f>(CM230/12*5*$D230*$G230*$H230*$L230*CN$8)+(CM230/12*4*$E230*$G230*$I230*$L230*CN$9)+(CM230/12*3*$F230*$G230*$I230*$L230*CN$9)</f>
        <v>0</v>
      </c>
      <c r="CO230" s="44"/>
      <c r="CP230" s="44">
        <f>(CO230/12*5*$D230*$G230*$H230*$L230*CP$8)+(CO230/12*4*$E230*$G230*$I230*$L230*CP$9)+(CO230/12*3*$F230*$G230*$I230*$L230*CP$9)</f>
        <v>0</v>
      </c>
      <c r="CQ230" s="49">
        <v>2</v>
      </c>
      <c r="CR230" s="44">
        <f>(CQ230/12*5*$D230*$G230*$H230*$K230*CR$8)+(CQ230/12*4*$E230*$G230*$I230*$K230*CR$9)+(CQ230/12*3*$F230*$G230*$I230*$K230*CR$9)</f>
        <v>46987.562066666658</v>
      </c>
      <c r="CS230" s="44"/>
      <c r="CT230" s="44">
        <f>(CS230/12*5*$D230*$G230*$H230*$L230*CT$8)+(CS230/12*4*$E230*$G230*$I230*$L230*CT$9)+(CS230/12*3*$F230*$G230*$I230*$L230*CT$9)</f>
        <v>0</v>
      </c>
      <c r="CU230" s="44"/>
      <c r="CV230" s="44">
        <f>(CU230/12*5*$D230*$G230*$H230*$L230*CV$8)+(CU230/12*4*$E230*$G230*$I230*$L230*CV$9)+(CU230/12*3*$F230*$G230*$I230*$L230*CV$9)</f>
        <v>0</v>
      </c>
      <c r="CW230" s="44"/>
      <c r="CX230" s="44">
        <f>(CW230/12*5*$D230*$G230*$H230*$L230*CX$8)+(CW230/12*4*$E230*$G230*$I230*$L230*CX$9)+(CW230/12*3*$F230*$G230*$I230*$L230*CX$9)</f>
        <v>0</v>
      </c>
      <c r="CY230" s="44">
        <v>15</v>
      </c>
      <c r="CZ230" s="44">
        <f>(CY230/12*5*$D230*$G230*$H230*$L230*CZ$8)+(CY230/12*4*$E230*$G230*$I230*$L230*CZ$9)+(CY230/12*3*$F230*$G230*$I230*$L230*CZ$9)</f>
        <v>426409.08701999998</v>
      </c>
      <c r="DA230" s="44">
        <v>5</v>
      </c>
      <c r="DB230" s="44">
        <f>(DA230/12*5*$D230*$G230*$H230*$L230*DB$8)+(DA230/12*4*$E230*$G230*$I230*$L230*DB$9)+(DA230/12*3*$F230*$G230*$I230*$L230*DB$9)</f>
        <v>142399.90831499998</v>
      </c>
      <c r="DC230" s="44">
        <v>2</v>
      </c>
      <c r="DD230" s="44">
        <f>(DC230/12*5*$D230*$G230*$H230*$K230*DD$8)+(DC230/12*4*$E230*$G230*$I230*$K230*DD$9)+(DC230/12*3*$F230*$G230*$I230*$K230*DD$9)</f>
        <v>46987.562066666658</v>
      </c>
      <c r="DE230" s="44">
        <v>4</v>
      </c>
      <c r="DF230" s="44">
        <f>(DE230/12*5*$D230*$G230*$H230*$K230*DF$8)+(DE230/12*4*$E230*$G230*$I230*$K230*DF$9)+(DE230/12*3*$F230*$G230*$I230*$K230*DF$9)</f>
        <v>96774.598153333311</v>
      </c>
      <c r="DG230" s="44"/>
      <c r="DH230" s="44">
        <f>(DG230/12*5*$D230*$G230*$H230*$L230*DH$8)+(DG230/12*4*$E230*$G230*$I230*$L230*DH$9)+(DG230/12*3*$F230*$G230*$I230*$L230*DH$9)</f>
        <v>0</v>
      </c>
      <c r="DI230" s="44">
        <v>3</v>
      </c>
      <c r="DJ230" s="44">
        <f>(DI230/12*5*$D230*$G230*$H230*$L230*DJ$8)+(DI230/12*4*$E230*$G230*$I230*$L230*DJ$9)+(DI230/12*3*$F230*$G230*$I230*$L230*DJ$9)</f>
        <v>91714.46381999999</v>
      </c>
      <c r="DK230" s="44"/>
      <c r="DL230" s="44">
        <f>(DK230/12*5*$D230*$G230*$H230*$M230*DL$8)+(DK230/12*4*$E230*$G230*$I230*$M230*DL$9)+(DK230/12*3*$F230*$G230*$I230*$M230*DL$9)</f>
        <v>0</v>
      </c>
      <c r="DM230" s="44">
        <v>10</v>
      </c>
      <c r="DN230" s="44">
        <f t="shared" ref="DN230" si="2048">(DM230/12*5*$D230*$G230*$H230*$N230*DN$8)+(DM230/12*4*$E230*$G230*$I230*$N230*DN$9)+(DM230/12*3*$F230*$G230*$I230*$N230*DN$9)</f>
        <v>452243.14950416662</v>
      </c>
      <c r="DO230" s="44"/>
      <c r="DP230" s="44">
        <f t="shared" si="1825"/>
        <v>0</v>
      </c>
      <c r="DQ230" s="44">
        <f>SUM(O230,Q230,S230,U230,W230,Y230,AA230,AC230,AE230,AG230,AI230,AK230,AM230,AO230,AQ230,AS230,AU230,AW230,AY230,BA230,BC230,BE230,BG230,BI230,BK230,BM230,BO230,BQ230,BS230,BU230,BW230,BY230,CA230,CC230,CE230,CG230,CI230,CK230,CM230,CO230,CQ230,CS230,CU230,CW230,CY230,DA230,DC230,DE230,DG230,DI230,DK230,DM230,DO230)</f>
        <v>278</v>
      </c>
      <c r="DR230" s="44">
        <f>SUM(P230,R230,T230,V230,X230,Z230,AB230,AD230,AF230,AH230,AJ230,AL230,AN230,AP230,AR230,AT230,AV230,AX230,AZ230,BB230,BD230,BF230,BH230,BJ230,BL230,BN230,BP230,BR230,BT230,BV230,BX230,BZ230,CB230,CD230,CF230,CH230,CJ230,CL230,CN230,CP230,CR230,CT230,CV230,CX230,CZ230,DB230,DD230,DF230,DH230,DJ230,DL230,DN230,DP230)</f>
        <v>6626289.1244355012</v>
      </c>
    </row>
    <row r="231" spans="1:122" ht="15.75" customHeight="1" x14ac:dyDescent="0.25">
      <c r="A231" s="100">
        <v>27</v>
      </c>
      <c r="B231" s="101"/>
      <c r="C231" s="102" t="s">
        <v>362</v>
      </c>
      <c r="D231" s="109">
        <f t="shared" si="1828"/>
        <v>19063</v>
      </c>
      <c r="E231" s="110">
        <v>18530</v>
      </c>
      <c r="F231" s="110">
        <v>18715</v>
      </c>
      <c r="G231" s="119">
        <v>0.77</v>
      </c>
      <c r="H231" s="111">
        <v>1</v>
      </c>
      <c r="I231" s="111">
        <v>1</v>
      </c>
      <c r="J231" s="112"/>
      <c r="K231" s="109">
        <v>1.4</v>
      </c>
      <c r="L231" s="109">
        <v>1.68</v>
      </c>
      <c r="M231" s="109">
        <v>2.23</v>
      </c>
      <c r="N231" s="109">
        <v>2.57</v>
      </c>
      <c r="O231" s="108">
        <f t="shared" ref="O231:BZ231" si="2049">SUM(O232:O245)</f>
        <v>1349</v>
      </c>
      <c r="P231" s="108">
        <f t="shared" si="2049"/>
        <v>32815479.593575004</v>
      </c>
      <c r="Q231" s="108">
        <f t="shared" si="2049"/>
        <v>1125</v>
      </c>
      <c r="R231" s="108">
        <f t="shared" si="2049"/>
        <v>23739176.160816666</v>
      </c>
      <c r="S231" s="108">
        <v>0</v>
      </c>
      <c r="T231" s="108">
        <f t="shared" ref="T231:AF231" si="2050">SUM(T232:T245)</f>
        <v>0</v>
      </c>
      <c r="U231" s="108">
        <f t="shared" si="2050"/>
        <v>0</v>
      </c>
      <c r="V231" s="108">
        <f t="shared" si="2050"/>
        <v>0</v>
      </c>
      <c r="W231" s="108">
        <f t="shared" si="2050"/>
        <v>46</v>
      </c>
      <c r="X231" s="108">
        <f t="shared" si="2050"/>
        <v>1294332.6935000001</v>
      </c>
      <c r="Y231" s="108">
        <f t="shared" si="2050"/>
        <v>346</v>
      </c>
      <c r="Z231" s="108">
        <f t="shared" si="2050"/>
        <v>8014051.3189333314</v>
      </c>
      <c r="AA231" s="108">
        <f t="shared" si="2050"/>
        <v>706</v>
      </c>
      <c r="AB231" s="108">
        <f t="shared" si="2050"/>
        <v>39725792.154766671</v>
      </c>
      <c r="AC231" s="108">
        <f t="shared" si="2050"/>
        <v>0</v>
      </c>
      <c r="AD231" s="108">
        <f t="shared" si="2050"/>
        <v>0</v>
      </c>
      <c r="AE231" s="108">
        <f t="shared" si="2050"/>
        <v>0</v>
      </c>
      <c r="AF231" s="108">
        <f t="shared" si="2050"/>
        <v>0</v>
      </c>
      <c r="AG231" s="108">
        <f t="shared" si="2049"/>
        <v>286</v>
      </c>
      <c r="AH231" s="108">
        <f t="shared" si="2049"/>
        <v>5392171.5108333332</v>
      </c>
      <c r="AI231" s="108">
        <f t="shared" si="2049"/>
        <v>86</v>
      </c>
      <c r="AJ231" s="108">
        <f t="shared" si="2049"/>
        <v>1592692.5476583331</v>
      </c>
      <c r="AK231" s="108">
        <f t="shared" si="2049"/>
        <v>40</v>
      </c>
      <c r="AL231" s="108">
        <f t="shared" si="2049"/>
        <v>788740.47</v>
      </c>
      <c r="AM231" s="108">
        <f t="shared" si="2049"/>
        <v>5</v>
      </c>
      <c r="AN231" s="108">
        <f t="shared" si="2049"/>
        <v>87512.747437499987</v>
      </c>
      <c r="AO231" s="108">
        <f t="shared" si="2049"/>
        <v>1770</v>
      </c>
      <c r="AP231" s="108">
        <f t="shared" si="2049"/>
        <v>42375597.957531996</v>
      </c>
      <c r="AQ231" s="108">
        <f t="shared" si="2049"/>
        <v>414</v>
      </c>
      <c r="AR231" s="108">
        <f t="shared" si="2049"/>
        <v>9388230.4543299992</v>
      </c>
      <c r="AS231" s="108">
        <f t="shared" si="2049"/>
        <v>904</v>
      </c>
      <c r="AT231" s="108">
        <f t="shared" si="2049"/>
        <v>20937108.813319992</v>
      </c>
      <c r="AU231" s="108">
        <f t="shared" si="2049"/>
        <v>0</v>
      </c>
      <c r="AV231" s="108">
        <f t="shared" si="2049"/>
        <v>0</v>
      </c>
      <c r="AW231" s="108">
        <f t="shared" si="2049"/>
        <v>0</v>
      </c>
      <c r="AX231" s="108">
        <f t="shared" si="2049"/>
        <v>0</v>
      </c>
      <c r="AY231" s="108">
        <f t="shared" si="2049"/>
        <v>0</v>
      </c>
      <c r="AZ231" s="108">
        <f t="shared" si="2049"/>
        <v>0</v>
      </c>
      <c r="BA231" s="108">
        <f t="shared" si="2049"/>
        <v>136</v>
      </c>
      <c r="BB231" s="108">
        <f t="shared" si="2049"/>
        <v>3101690.71184</v>
      </c>
      <c r="BC231" s="108">
        <f t="shared" si="2049"/>
        <v>0</v>
      </c>
      <c r="BD231" s="108">
        <f t="shared" si="2049"/>
        <v>0</v>
      </c>
      <c r="BE231" s="108">
        <f t="shared" si="2049"/>
        <v>0</v>
      </c>
      <c r="BF231" s="108">
        <f t="shared" si="2049"/>
        <v>0</v>
      </c>
      <c r="BG231" s="108">
        <v>0</v>
      </c>
      <c r="BH231" s="108">
        <f t="shared" ref="BH231:BI231" si="2051">SUM(BH232:BH245)</f>
        <v>0</v>
      </c>
      <c r="BI231" s="108">
        <f t="shared" si="2051"/>
        <v>0</v>
      </c>
      <c r="BJ231" s="108">
        <f t="shared" si="2049"/>
        <v>0</v>
      </c>
      <c r="BK231" s="108">
        <f t="shared" si="2049"/>
        <v>2434</v>
      </c>
      <c r="BL231" s="108">
        <f t="shared" si="2049"/>
        <v>43805440.984724998</v>
      </c>
      <c r="BM231" s="108">
        <f t="shared" si="2049"/>
        <v>1297</v>
      </c>
      <c r="BN231" s="108">
        <f t="shared" si="2049"/>
        <v>25198457.720286664</v>
      </c>
      <c r="BO231" s="108">
        <f t="shared" si="2049"/>
        <v>574</v>
      </c>
      <c r="BP231" s="108">
        <f t="shared" si="2049"/>
        <v>12924302.92048</v>
      </c>
      <c r="BQ231" s="108">
        <f t="shared" si="2049"/>
        <v>844</v>
      </c>
      <c r="BR231" s="108">
        <f t="shared" si="2049"/>
        <v>19291657.09268</v>
      </c>
      <c r="BS231" s="108">
        <f t="shared" si="2049"/>
        <v>551</v>
      </c>
      <c r="BT231" s="108">
        <f t="shared" si="2049"/>
        <v>10862616.916666666</v>
      </c>
      <c r="BU231" s="108">
        <f t="shared" si="2049"/>
        <v>138</v>
      </c>
      <c r="BV231" s="108">
        <f t="shared" si="2049"/>
        <v>2585223.8731666668</v>
      </c>
      <c r="BW231" s="108">
        <f t="shared" si="2049"/>
        <v>29</v>
      </c>
      <c r="BX231" s="108">
        <f t="shared" si="2049"/>
        <v>694120.03668000002</v>
      </c>
      <c r="BY231" s="108">
        <f t="shared" si="2049"/>
        <v>0</v>
      </c>
      <c r="BZ231" s="108">
        <f t="shared" si="2049"/>
        <v>0</v>
      </c>
      <c r="CA231" s="108">
        <f t="shared" ref="CA231:DR231" si="2052">SUM(CA232:CA245)</f>
        <v>520</v>
      </c>
      <c r="CB231" s="108">
        <f t="shared" si="2052"/>
        <v>10262837.293333333</v>
      </c>
      <c r="CC231" s="108">
        <f t="shared" si="2052"/>
        <v>79</v>
      </c>
      <c r="CD231" s="108">
        <f t="shared" si="2052"/>
        <v>1852524.7689199999</v>
      </c>
      <c r="CE231" s="108">
        <f t="shared" si="2052"/>
        <v>0</v>
      </c>
      <c r="CF231" s="108">
        <f t="shared" si="2052"/>
        <v>0</v>
      </c>
      <c r="CG231" s="108">
        <f t="shared" si="2052"/>
        <v>94</v>
      </c>
      <c r="CH231" s="108">
        <f t="shared" si="2052"/>
        <v>1886478.2433933332</v>
      </c>
      <c r="CI231" s="108">
        <f t="shared" si="2052"/>
        <v>664</v>
      </c>
      <c r="CJ231" s="108">
        <f t="shared" si="2052"/>
        <v>13387211.202073334</v>
      </c>
      <c r="CK231" s="108">
        <f t="shared" si="2052"/>
        <v>555</v>
      </c>
      <c r="CL231" s="108">
        <f t="shared" si="2052"/>
        <v>10744926.943100002</v>
      </c>
      <c r="CM231" s="108">
        <f t="shared" si="2052"/>
        <v>1356</v>
      </c>
      <c r="CN231" s="108">
        <f t="shared" si="2052"/>
        <v>30519401.192251999</v>
      </c>
      <c r="CO231" s="108">
        <f t="shared" si="2052"/>
        <v>672</v>
      </c>
      <c r="CP231" s="108">
        <f t="shared" si="2052"/>
        <v>15503104.058806002</v>
      </c>
      <c r="CQ231" s="113">
        <f t="shared" si="2052"/>
        <v>560</v>
      </c>
      <c r="CR231" s="108">
        <f t="shared" si="2052"/>
        <v>11007793.0613</v>
      </c>
      <c r="CS231" s="108">
        <f t="shared" si="2052"/>
        <v>523</v>
      </c>
      <c r="CT231" s="108">
        <f t="shared" si="2052"/>
        <v>12069358.763363998</v>
      </c>
      <c r="CU231" s="108">
        <f t="shared" si="2052"/>
        <v>960</v>
      </c>
      <c r="CV231" s="108">
        <f t="shared" si="2052"/>
        <v>22796100.284887999</v>
      </c>
      <c r="CW231" s="108">
        <f t="shared" si="2052"/>
        <v>830</v>
      </c>
      <c r="CX231" s="108">
        <f t="shared" si="2052"/>
        <v>20453000.223795999</v>
      </c>
      <c r="CY231" s="108">
        <f t="shared" si="2052"/>
        <v>568</v>
      </c>
      <c r="CZ231" s="108">
        <f t="shared" si="2052"/>
        <v>13168615.133016001</v>
      </c>
      <c r="DA231" s="108">
        <f t="shared" si="2052"/>
        <v>798</v>
      </c>
      <c r="DB231" s="108">
        <f t="shared" si="2052"/>
        <v>18605956.307015005</v>
      </c>
      <c r="DC231" s="108">
        <f t="shared" si="2052"/>
        <v>1135</v>
      </c>
      <c r="DD231" s="108">
        <f t="shared" si="2052"/>
        <v>22788038.5887</v>
      </c>
      <c r="DE231" s="108">
        <f t="shared" si="2052"/>
        <v>411</v>
      </c>
      <c r="DF231" s="108">
        <f t="shared" si="2052"/>
        <v>8010590.0055766664</v>
      </c>
      <c r="DG231" s="108">
        <f t="shared" si="2052"/>
        <v>25</v>
      </c>
      <c r="DH231" s="108">
        <f t="shared" si="2052"/>
        <v>687878.01634999993</v>
      </c>
      <c r="DI231" s="108">
        <f t="shared" si="2052"/>
        <v>535</v>
      </c>
      <c r="DJ231" s="108">
        <f t="shared" si="2052"/>
        <v>13145763.178099997</v>
      </c>
      <c r="DK231" s="108">
        <f t="shared" si="2052"/>
        <v>206</v>
      </c>
      <c r="DL231" s="108">
        <f t="shared" si="2052"/>
        <v>6539755.3137875004</v>
      </c>
      <c r="DM231" s="108">
        <f t="shared" si="2052"/>
        <v>258</v>
      </c>
      <c r="DN231" s="108">
        <f t="shared" si="2052"/>
        <v>9380735.6844199989</v>
      </c>
      <c r="DO231" s="108">
        <f t="shared" si="2052"/>
        <v>0</v>
      </c>
      <c r="DP231" s="108">
        <f t="shared" si="2052"/>
        <v>0</v>
      </c>
      <c r="DQ231" s="108">
        <f t="shared" si="2052"/>
        <v>23829</v>
      </c>
      <c r="DR231" s="108">
        <f t="shared" si="2052"/>
        <v>547424464.94141901</v>
      </c>
    </row>
    <row r="232" spans="1:122" s="9" customFormat="1" ht="30" customHeight="1" x14ac:dyDescent="0.25">
      <c r="A232" s="51"/>
      <c r="B232" s="52">
        <v>195</v>
      </c>
      <c r="C232" s="38" t="s">
        <v>363</v>
      </c>
      <c r="D232" s="39">
        <f t="shared" si="1828"/>
        <v>19063</v>
      </c>
      <c r="E232" s="40">
        <v>18530</v>
      </c>
      <c r="F232" s="40">
        <v>18715</v>
      </c>
      <c r="G232" s="39">
        <v>0.74</v>
      </c>
      <c r="H232" s="42">
        <v>1</v>
      </c>
      <c r="I232" s="42">
        <v>1</v>
      </c>
      <c r="J232" s="43"/>
      <c r="K232" s="39">
        <v>1.4</v>
      </c>
      <c r="L232" s="39">
        <v>1.68</v>
      </c>
      <c r="M232" s="39">
        <v>2.23</v>
      </c>
      <c r="N232" s="39">
        <v>2.57</v>
      </c>
      <c r="O232" s="44">
        <v>76</v>
      </c>
      <c r="P232" s="44">
        <f>(O232/12*5*$D232*$G232*$H232*$K232)+(O232/12*4*$E232*$G232*$I232*$K232)+(O232/12*3*$F232*$G232*$I232*$K232)</f>
        <v>1480105.5733333332</v>
      </c>
      <c r="Q232" s="44">
        <v>49</v>
      </c>
      <c r="R232" s="44">
        <f>(Q232/12*5*$D232*$G232*$H232*$K232)+(Q232/12*4*$E232*$G232*$I232*$K232)+(Q232/12*3*$F232*$G232*$I232*$K232)</f>
        <v>954278.59333333327</v>
      </c>
      <c r="S232" s="44">
        <v>0</v>
      </c>
      <c r="T232" s="44">
        <f>(S232/12*5*$D232*$G232*$H232*$K232)+(S232/12*4*$E232*$G232*$I232*$K232)+(S232/12*3*$F232*$G232*$I232*$K232)</f>
        <v>0</v>
      </c>
      <c r="U232" s="44"/>
      <c r="V232" s="44">
        <f>(U232/12*5*$D232*$G232*$H232*$K232)+(U232/12*4*$E232*$G232*$I232*$K232)+(U232/12*3*$F232*$G232*$I232*$K232)</f>
        <v>0</v>
      </c>
      <c r="W232" s="44">
        <v>0</v>
      </c>
      <c r="X232" s="44">
        <f>(W232/12*5*$D232*$G232*$H232*$K232)+(W232/12*4*$E232*$G232*$I232*$K232)+(W232/12*3*$F232*$G232*$I232*$K232)</f>
        <v>0</v>
      </c>
      <c r="Y232" s="44">
        <v>2</v>
      </c>
      <c r="Z232" s="44">
        <f>(Y232/12*5*$D232*$G232*$H232*$K232)+(Y232/12*4*$E232*$G232*$I232*$K232)+(Y232/12*3*$F232*$G232*$I232*$K232)</f>
        <v>38950.146666666667</v>
      </c>
      <c r="AA232" s="44"/>
      <c r="AB232" s="44">
        <f>(AA232/12*5*$D232*$G232*$H232*$K232)+(AA232/12*4*$E232*$G232*$I232*$K232)+(AA232/12*3*$F232*$G232*$I232*$K232)</f>
        <v>0</v>
      </c>
      <c r="AC232" s="44">
        <v>0</v>
      </c>
      <c r="AD232" s="44">
        <f>(AC232/12*5*$D232*$G232*$H232*$K232)+(AC232/12*4*$E232*$G232*$I232*$K232)+(AC232/12*3*$F232*$G232*$I232*$K232)</f>
        <v>0</v>
      </c>
      <c r="AE232" s="44">
        <v>0</v>
      </c>
      <c r="AF232" s="44">
        <f>(AE232/12*5*$D232*$G232*$H232*$K232)+(AE232/12*4*$E232*$G232*$I232*$K232)+(AE232/12*3*$F232*$G232*$I232*$K232)</f>
        <v>0</v>
      </c>
      <c r="AG232" s="44">
        <v>64</v>
      </c>
      <c r="AH232" s="44">
        <f>(AG232/12*5*$D232*$G232*$H232*$K232)+(AG232/12*4*$E232*$G232*$I232*$K232)+(AG232/12*3*$F232*$G232*$I232*$K232)</f>
        <v>1246404.6933333334</v>
      </c>
      <c r="AI232" s="44">
        <v>6</v>
      </c>
      <c r="AJ232" s="44">
        <f>(AI232/12*5*$D232*$G232*$H232*$K232)+(AI232/12*4*$E232*$G232*$I232*$K232)+(AI232/12*3*$F232*$G232*$I232*$K232)</f>
        <v>116850.43999999999</v>
      </c>
      <c r="AK232" s="44">
        <v>3</v>
      </c>
      <c r="AL232" s="44">
        <f>(AK232/12*5*$D232*$G232*$H232*$K232)+(AK232/12*4*$E232*$G232*$I232*$K232)+(AK232/12*3*$F232*$G232*$I232*$K232)</f>
        <v>58425.219999999994</v>
      </c>
      <c r="AM232" s="47">
        <v>0</v>
      </c>
      <c r="AN232" s="44">
        <f>(AM232/12*5*$D232*$G232*$H232*$K232)+(AM232/12*4*$E232*$G232*$I232*$K232)+(AM232/12*3*$F232*$G232*$I232*$K232)</f>
        <v>0</v>
      </c>
      <c r="AO232" s="48">
        <v>73</v>
      </c>
      <c r="AP232" s="44">
        <f>(AO232/12*5*$D232*$G232*$H232*$L232)+(AO232/12*4*$E232*$G232*$I232*$L232)+(AO232/12*3*$F232*$G232*$I232*$L232)</f>
        <v>1706016.4239999996</v>
      </c>
      <c r="AQ232" s="44"/>
      <c r="AR232" s="44">
        <f>(AQ232/12*5*$D232*$G232*$H232*$L232)+(AQ232/12*4*$E232*$G232*$I232*$L232)+(AQ232/12*3*$F232*$G232*$I232*$L232)</f>
        <v>0</v>
      </c>
      <c r="AS232" s="44">
        <v>80</v>
      </c>
      <c r="AT232" s="44">
        <f>(AS232/12*5*$D232*$G232*$H232*$L232)+(AS232/12*4*$E232*$G232*$I232*$L232)+(AS232/12*3*$F232*$G232*$I232*$L232)</f>
        <v>1869607.04</v>
      </c>
      <c r="AU232" s="44">
        <v>0</v>
      </c>
      <c r="AV232" s="44">
        <f>(AU232/12*5*$D232*$G232*$H232*$L232)+(AU232/12*4*$E232*$G232*$I232*$L232)+(AU232/12*3*$F232*$G232*$I232*$L232)</f>
        <v>0</v>
      </c>
      <c r="AW232" s="44"/>
      <c r="AX232" s="44">
        <f>(AW232/12*5*$D232*$G232*$H232*$K232)+(AW232/12*4*$E232*$G232*$I232*$K232)+(AW232/12*3*$F232*$G232*$I232*$K232)</f>
        <v>0</v>
      </c>
      <c r="AY232" s="44"/>
      <c r="AZ232" s="44">
        <f>(AY232/12*5*$D232*$G232*$H232*$K232)+(AY232/12*4*$E232*$G232*$I232*$K232)+(AY232/12*3*$F232*$G232*$I232*$K232)</f>
        <v>0</v>
      </c>
      <c r="BA232" s="44">
        <v>2</v>
      </c>
      <c r="BB232" s="44">
        <f>(BA232/12*5*$D232*$G232*$H232*$L232)+(BA232/12*4*$E232*$G232*$I232*$L232)+(BA232/12*3*$F232*$G232*$I232*$L232)</f>
        <v>46740.175999999999</v>
      </c>
      <c r="BC232" s="44">
        <v>0</v>
      </c>
      <c r="BD232" s="44">
        <f>(BC232/12*5*$D232*$G232*$H232*$K232)+(BC232/12*4*$E232*$G232*$I232*$K232)+(BC232/12*3*$F232*$G232*$I232*$K232)</f>
        <v>0</v>
      </c>
      <c r="BE232" s="44">
        <v>0</v>
      </c>
      <c r="BF232" s="44">
        <f>(BE232/12*5*$D232*$G232*$H232*$K232)+(BE232/12*4*$E232*$G232*$I232*$K232)+(BE232/12*3*$F232*$G232*$I232*$K232)</f>
        <v>0</v>
      </c>
      <c r="BG232" s="44">
        <v>0</v>
      </c>
      <c r="BH232" s="44">
        <f>(BG232/12*5*$D232*$G232*$H232*$K232)+(BG232/12*4*$E232*$G232*$I232*$K232)+(BG232/12*3*$F232*$G232*$I232*$K232)</f>
        <v>0</v>
      </c>
      <c r="BI232" s="44">
        <v>0</v>
      </c>
      <c r="BJ232" s="44">
        <f>(BI232/12*5*$D232*$G232*$H232*$L232)+(BI232/12*4*$E232*$G232*$I232*$L232)+(BI232/12*3*$F232*$G232*$I232*$L232)</f>
        <v>0</v>
      </c>
      <c r="BK232" s="44">
        <v>30</v>
      </c>
      <c r="BL232" s="44">
        <f>(BK232/12*5*$D232*$G232*$H232*$K232)+(BK232/12*4*$E232*$G232*$I232*$K232)+(BK232/12*3*$F232*$G232*$I232*$K232)</f>
        <v>584252.19999999995</v>
      </c>
      <c r="BM232" s="44">
        <v>75</v>
      </c>
      <c r="BN232" s="44">
        <f>(BM232/12*5*$D232*$G232*$H232*$K232)+(BM232/12*4*$E232*$G232*$I232*$K232)+(BM232/12*3*$F232*$G232*$I232*$K232)</f>
        <v>1460630.5</v>
      </c>
      <c r="BO232" s="54">
        <v>20</v>
      </c>
      <c r="BP232" s="44">
        <f>(BO232/12*5*$D232*$G232*$H232*$L232)+(BO232/12*4*$E232*$G232*$I232*$L232)+(BO232/12*3*$F232*$G232*$I232*$L232)</f>
        <v>467401.76</v>
      </c>
      <c r="BQ232" s="44">
        <v>215</v>
      </c>
      <c r="BR232" s="44">
        <f>(BQ232/12*5*$D232*$G232*$H232*$L232)+(BQ232/12*4*$E232*$G232*$I232*$L232)+(BQ232/12*3*$F232*$G232*$I232*$L232)</f>
        <v>5024568.92</v>
      </c>
      <c r="BS232" s="44">
        <v>44</v>
      </c>
      <c r="BT232" s="44">
        <f>(BS232/12*5*$D232*$G232*$H232*$K232)+(BS232/12*4*$E232*$G232*$I232*$K232)+(BS232/12*3*$F232*$G232*$I232*$K232)</f>
        <v>856903.22666666657</v>
      </c>
      <c r="BU232" s="44">
        <v>5</v>
      </c>
      <c r="BV232" s="44">
        <f>(BU232/12*5*$D232*$G232*$H232*$K232)+(BU232/12*4*$E232*$G232*$I232*$K232)+(BU232/12*3*$F232*$G232*$I232*$K232)</f>
        <v>97375.366666666669</v>
      </c>
      <c r="BW232" s="44"/>
      <c r="BX232" s="44">
        <f>(BW232/12*5*$D232*$G232*$H232*$L232)+(BW232/12*4*$E232*$G232*$I232*$L232)+(BW232/12*3*$F232*$G232*$I232*$L232)</f>
        <v>0</v>
      </c>
      <c r="BY232" s="44"/>
      <c r="BZ232" s="44">
        <f>(BY232/12*5*$D232*$G232*$H232*$L232)+(BY232/12*4*$E232*$G232*$I232*$L232)+(BY232/12*3*$F232*$G232*$I232*$L232)</f>
        <v>0</v>
      </c>
      <c r="CA232" s="44">
        <v>4</v>
      </c>
      <c r="CB232" s="44">
        <f>(CA232/12*5*$D232*$G232*$H232*$K232)+(CA232/12*4*$E232*$G232*$I232*$K232)+(CA232/12*3*$F232*$G232*$I232*$K232)</f>
        <v>77900.293333333335</v>
      </c>
      <c r="CC232" s="44"/>
      <c r="CD232" s="44">
        <f>(CC232/12*5*$D232*$G232*$H232*$L232)+(CC232/12*4*$E232*$G232*$I232*$L232)+(CC232/12*3*$F232*$G232*$I232*$L232)</f>
        <v>0</v>
      </c>
      <c r="CE232" s="44">
        <v>0</v>
      </c>
      <c r="CF232" s="44">
        <f>(CE232/12*5*$D232*$G232*$H232*$K232)+(CE232/12*4*$E232*$G232*$I232*$K232)+(CE232/12*3*$F232*$G232*$I232*$K232)</f>
        <v>0</v>
      </c>
      <c r="CG232" s="44">
        <v>3</v>
      </c>
      <c r="CH232" s="44">
        <f>(CG232/12*5*$D232*$G232*$H232*$K232)+(CG232/12*4*$E232*$G232*$I232*$K232)+(CG232/12*3*$F232*$G232*$I232*$K232)</f>
        <v>58425.219999999994</v>
      </c>
      <c r="CI232" s="44">
        <v>7</v>
      </c>
      <c r="CJ232" s="44">
        <f>(CI232/12*5*$D232*$G232*$H232*$K232)+(CI232/12*4*$E232*$G232*$I232*$K232)+(CI232/12*3*$F232*$G232*$I232*$K232)</f>
        <v>136325.51333333331</v>
      </c>
      <c r="CK232" s="44">
        <v>4</v>
      </c>
      <c r="CL232" s="44">
        <f>(CK232/12*5*$D232*$G232*$H232*$K232)+(CK232/12*4*$E232*$G232*$I232*$K232)+(CK232/12*3*$F232*$G232*$I232*$K232)</f>
        <v>77900.293333333335</v>
      </c>
      <c r="CM232" s="44">
        <v>51</v>
      </c>
      <c r="CN232" s="44">
        <f>(CM232/12*5*$D232*$G232*$H232*$L232)+(CM232/12*4*$E232*$G232*$I232*$L232)+(CM232/12*3*$F232*$G232*$I232*$L232)</f>
        <v>1191874.4879999999</v>
      </c>
      <c r="CO232" s="44">
        <v>48</v>
      </c>
      <c r="CP232" s="44">
        <f>(CO232/12*5*$D232*$G232*$H232*$L232)+(CO232/12*4*$E232*$G232*$I232*$L232)+(CO232/12*3*$F232*$G232*$I232*$L232)</f>
        <v>1121764.2239999999</v>
      </c>
      <c r="CQ232" s="49">
        <v>27</v>
      </c>
      <c r="CR232" s="44">
        <f>(CQ232/12*5*$D232*$G232*$H232*$K232)+(CQ232/12*4*$E232*$G232*$I232*$K232)+(CQ232/12*3*$F232*$G232*$I232*$K232)</f>
        <v>525826.98</v>
      </c>
      <c r="CS232" s="56">
        <v>39</v>
      </c>
      <c r="CT232" s="44">
        <f>(CS232/12*5*$D232*$G232*$H232*$L232)+(CS232/12*4*$E232*$G232*$I232*$L232)+(CS232/12*3*$F232*$G232*$I232*$L232)</f>
        <v>911433.43200000003</v>
      </c>
      <c r="CU232" s="44">
        <v>30</v>
      </c>
      <c r="CV232" s="44">
        <f>(CU232/12*5*$D232*$G232*$H232*$L232)+(CU232/12*4*$E232*$G232*$I232*$L232)+(CU232/12*3*$F232*$G232*$I232*$L232)</f>
        <v>701102.64</v>
      </c>
      <c r="CW232" s="44">
        <v>30</v>
      </c>
      <c r="CX232" s="44">
        <f>(CW232/12*5*$D232*$G232*$H232*$L232)+(CW232/12*4*$E232*$G232*$I232*$L232)+(CW232/12*3*$F232*$G232*$I232*$L232)</f>
        <v>701102.64</v>
      </c>
      <c r="CY232" s="44">
        <v>8</v>
      </c>
      <c r="CZ232" s="44">
        <f>(CY232/12*5*$D232*$G232*$H232*$L232)+(CY232/12*4*$E232*$G232*$I232*$L232)+(CY232/12*3*$F232*$G232*$I232*$L232)</f>
        <v>186960.704</v>
      </c>
      <c r="DA232" s="44">
        <v>97</v>
      </c>
      <c r="DB232" s="44">
        <f>(DA232/12*5*$D232*$G232*$H232*$L232)+(DA232/12*4*$E232*$G232*$I232*$L232)+(DA232/12*3*$F232*$G232*$I232*$L232)</f>
        <v>2266898.5359999998</v>
      </c>
      <c r="DC232" s="44">
        <v>31</v>
      </c>
      <c r="DD232" s="44">
        <f>(DC232/12*5*$D232*$G232*$H232*$K232)+(DC232/12*4*$E232*$G232*$I232*$K232)+(DC232/12*3*$F232*$G232*$I232*$K232)</f>
        <v>603727.27333333332</v>
      </c>
      <c r="DE232" s="44">
        <v>8</v>
      </c>
      <c r="DF232" s="44">
        <f>(DE232/12*5*$D232*$G232*$H232*$K232)+(DE232/12*4*$E232*$G232*$I232*$K232)+(DE232/12*3*$F232*$G232*$I232*$K232)</f>
        <v>155800.58666666667</v>
      </c>
      <c r="DG232" s="44"/>
      <c r="DH232" s="44">
        <f>(DG232/12*5*$D232*$G232*$H232*$L232)+(DG232/12*4*$E232*$G232*$I232*$L232)+(DG232/12*3*$F232*$G232*$I232*$L232)</f>
        <v>0</v>
      </c>
      <c r="DI232" s="44">
        <v>30</v>
      </c>
      <c r="DJ232" s="44">
        <f>(DI232/12*5*$D232*$G232*$H232*$L232)+(DI232/12*4*$E232*$G232*$I232*$L232)+(DI232/12*3*$F232*$G232*$I232*$L232)</f>
        <v>701102.64</v>
      </c>
      <c r="DK232" s="44">
        <v>20</v>
      </c>
      <c r="DL232" s="44">
        <f>(DK232/12*5*$D232*$G232*$H232*$M232)+(DK232/12*4*$E232*$G232*$I232*$M232)+(DK232/12*3*$F232*$G232*$I232*$M232)</f>
        <v>620420.19333333336</v>
      </c>
      <c r="DM232" s="44">
        <v>43</v>
      </c>
      <c r="DN232" s="44">
        <f>(DM232/12*5*$D232*$G232*$H232*$N232)+(DM232/12*4*$E232*$G232*$I232*$N232)+(DM232/12*3*$F232*$G232*$I232*$N232)</f>
        <v>1537278.8243333334</v>
      </c>
      <c r="DO232" s="44"/>
      <c r="DP232" s="44">
        <f>(DO232*$D232*$G232*$H232*$L232)</f>
        <v>0</v>
      </c>
      <c r="DQ232" s="44">
        <f t="shared" ref="DQ232:DR245" si="2053">SUM(O232,Q232,S232,U232,W232,Y232,AA232,AC232,AE232,AG232,AI232,AK232,AM232,AO232,AQ232,AS232,AU232,AW232,AY232,BA232,BC232,BE232,BG232,BI232,BK232,BM232,BO232,BQ232,BS232,BU232,BW232,BY232,CA232,CC232,CE232,CG232,CI232,CK232,CM232,CO232,CQ232,CS232,CU232,CW232,CY232,DA232,DC232,DE232,DG232,DI232,DK232,DM232,DO232)</f>
        <v>1224</v>
      </c>
      <c r="DR232" s="44">
        <f t="shared" si="2053"/>
        <v>27584354.761666663</v>
      </c>
    </row>
    <row r="233" spans="1:122" s="9" customFormat="1" ht="45" customHeight="1" x14ac:dyDescent="0.25">
      <c r="A233" s="51"/>
      <c r="B233" s="52">
        <v>196</v>
      </c>
      <c r="C233" s="38" t="s">
        <v>364</v>
      </c>
      <c r="D233" s="39">
        <f t="shared" si="1828"/>
        <v>19063</v>
      </c>
      <c r="E233" s="40">
        <v>18530</v>
      </c>
      <c r="F233" s="40">
        <v>18715</v>
      </c>
      <c r="G233" s="53">
        <v>0.69</v>
      </c>
      <c r="H233" s="42">
        <v>1</v>
      </c>
      <c r="I233" s="42">
        <v>1</v>
      </c>
      <c r="J233" s="43"/>
      <c r="K233" s="39">
        <v>1.4</v>
      </c>
      <c r="L233" s="39">
        <v>1.68</v>
      </c>
      <c r="M233" s="39">
        <v>2.23</v>
      </c>
      <c r="N233" s="39">
        <v>2.57</v>
      </c>
      <c r="O233" s="44">
        <v>11</v>
      </c>
      <c r="P233" s="44">
        <f>(O233/12*5*$D233*$G233*$H233*$K233*P$8)+(O233/12*4*$E233*$G233*$I233*$K233*P$9)+(O233/12*3*$F233*$G233*$I233*$K233*P$9)</f>
        <v>212130.07007499997</v>
      </c>
      <c r="Q233" s="44">
        <v>0</v>
      </c>
      <c r="R233" s="44">
        <f>(Q233/12*5*$D233*$G233*$H233*$K233*R$8)+(Q233/12*4*$E233*$G233*$I233*$K233*R$9)+(Q233/12*3*$F233*$G233*$I233*$K233*R$9)</f>
        <v>0</v>
      </c>
      <c r="S233" s="44">
        <v>0</v>
      </c>
      <c r="T233" s="44">
        <f>(S233/12*5*$D233*$G233*$H233*$K233*T$8)+(S233/12*4*$E233*$G233*$I233*$K233*T$9)+(S233/12*3*$F233*$G233*$I233*$K233*T$9)</f>
        <v>0</v>
      </c>
      <c r="U233" s="44"/>
      <c r="V233" s="44">
        <f>(U233/12*5*$D233*$G233*$H233*$K233*V$8)+(U233/12*4*$E233*$G233*$I233*$K233*V$9)+(U233/12*3*$F233*$G233*$I233*$K233*V$9)</f>
        <v>0</v>
      </c>
      <c r="W233" s="44"/>
      <c r="X233" s="44">
        <f>(W233/12*5*$D233*$G233*$H233*$K233*X$8)+(W233/12*4*$E233*$G233*$I233*$K233*X$9)+(W233/12*3*$F233*$G233*$I233*$K233*X$9)</f>
        <v>0</v>
      </c>
      <c r="Y233" s="44">
        <v>1</v>
      </c>
      <c r="Z233" s="44">
        <f>(Y233/12*5*$D233*$G233*$H233*$K233*Z$8)+(Y233/12*4*$E233*$G233*$I233*$K233*Z$9)+(Y233/12*3*$F233*$G233*$I233*$K233*Z$9)</f>
        <v>19284.551824999995</v>
      </c>
      <c r="AA233" s="44">
        <v>0</v>
      </c>
      <c r="AB233" s="44">
        <f>(AA233/12*5*$D233*$G233*$H233*$K233*AB$8)+(AA233/12*4*$E233*$G233*$I233*$K233*AB$9)+(AA233/12*3*$F233*$G233*$I233*$K233*AB$9)</f>
        <v>0</v>
      </c>
      <c r="AC233" s="44">
        <v>0</v>
      </c>
      <c r="AD233" s="44">
        <f>(AC233/12*5*$D233*$G233*$H233*$K233*AD$8)+(AC233/12*4*$E233*$G233*$I233*$K233*AD$9)+(AC233/12*3*$F233*$G233*$I233*$K233*AD$9)</f>
        <v>0</v>
      </c>
      <c r="AE233" s="44">
        <v>0</v>
      </c>
      <c r="AF233" s="44">
        <f>(AE233/12*5*$D233*$G233*$H233*$K233*AF$8)+(AE233/12*4*$E233*$G233*$I233*$K233*AF$9)+(AE233/12*3*$F233*$G233*$I233*$K233*AF$9)</f>
        <v>0</v>
      </c>
      <c r="AG233" s="44">
        <v>1</v>
      </c>
      <c r="AH233" s="44">
        <f>(AG233/12*5*$D233*$G233*$H233*$K233*AH$8)+(AG233/12*4*$E233*$G233*$I233*$K233*AH$9)+(AG233/12*3*$F233*$G233*$I233*$K233*AH$9)</f>
        <v>19284.551824999995</v>
      </c>
      <c r="AI233" s="44">
        <v>3</v>
      </c>
      <c r="AJ233" s="44">
        <f>(AI233/12*5*$D233*$G233*$H233*$K233*AJ$8)+(AI233/12*4*$E233*$G233*$I233*$K233*AJ$9)+(AI233/12*3*$F233*$G233*$I233*$K233*AJ$9)</f>
        <v>49259.99872499999</v>
      </c>
      <c r="AK233" s="44"/>
      <c r="AL233" s="44">
        <f>(AK233/12*5*$D233*$G233*$H233*$K233*AL$8)+(AK233/12*4*$E233*$G233*$I233*$K233*AL$9)+(AK233/12*3*$F233*$G233*$I233*$K233*AL$9)</f>
        <v>0</v>
      </c>
      <c r="AM233" s="47">
        <v>0</v>
      </c>
      <c r="AN233" s="44">
        <f>(AM233/12*5*$D233*$G233*$H233*$K233*AN$8)+(AM233/12*4*$E233*$G233*$I233*$K233*AN$9)+(AM233/12*3*$F233*$G233*$I233*$K233*AN$9)</f>
        <v>0</v>
      </c>
      <c r="AO233" s="48">
        <v>0</v>
      </c>
      <c r="AP233" s="44">
        <f>(AO233/12*5*$D233*$G233*$H233*$L233*AP$8)+(AO233/12*4*$E233*$G233*$I233*$L233*AP$9)+(AO233/12*3*$F233*$G233*$I233*$L233*AP$9)</f>
        <v>0</v>
      </c>
      <c r="AQ233" s="44"/>
      <c r="AR233" s="44">
        <f>(AQ233/12*5*$D233*$G233*$H233*$L233*AR$8)+(AQ233/12*4*$E233*$G233*$I233*$L233*AR$9)+(AQ233/12*3*$F233*$G233*$I233*$L233*AR$9)</f>
        <v>0</v>
      </c>
      <c r="AS233" s="44">
        <v>1</v>
      </c>
      <c r="AT233" s="44">
        <f>(AS233/12*5*$D233*$G233*$H233*$L233*AT$8)+(AS233/12*4*$E233*$G233*$I233*$L233*AT$9)+(AS233/12*3*$F233*$G233*$I233*$L233*AT$10)</f>
        <v>22290.687635999999</v>
      </c>
      <c r="AU233" s="44"/>
      <c r="AV233" s="44">
        <f>(AU233/12*5*$D233*$G233*$H233*$L233*AV$8)+(AU233/12*4*$E233*$G233*$I233*$L233*AV$9)+(AU233/12*3*$F233*$G233*$I233*$L233*AV$9)</f>
        <v>0</v>
      </c>
      <c r="AW233" s="44"/>
      <c r="AX233" s="44">
        <f>(AW233/12*5*$D233*$G233*$H233*$K233*AX$8)+(AW233/12*4*$E233*$G233*$I233*$K233*AX$9)+(AW233/12*3*$F233*$G233*$I233*$K233*AX$9)</f>
        <v>0</v>
      </c>
      <c r="AY233" s="44"/>
      <c r="AZ233" s="44">
        <f>(AY233/12*5*$D233*$G233*$H233*$K233*AZ$8)+(AY233/12*4*$E233*$G233*$I233*$K233*AZ$9)+(AY233/12*3*$F233*$G233*$I233*$K233*AZ$9)</f>
        <v>0</v>
      </c>
      <c r="BA233" s="44"/>
      <c r="BB233" s="44">
        <f>(BA233/12*5*$D233*$G233*$H233*$L233*BB$8)+(BA233/12*4*$E233*$G233*$I233*$L233*BB$9)+(BA233/12*3*$F233*$G233*$I233*$L233*BB$9)</f>
        <v>0</v>
      </c>
      <c r="BC233" s="44">
        <v>0</v>
      </c>
      <c r="BD233" s="44">
        <f>(BC233/12*5*$D233*$G233*$H233*$K233*BD$8)+(BC233/12*4*$E233*$G233*$I233*$K233*BD$9)+(BC233/12*3*$F233*$G233*$I233*$K233*BD$9)</f>
        <v>0</v>
      </c>
      <c r="BE233" s="44">
        <v>0</v>
      </c>
      <c r="BF233" s="44">
        <f>(BE233/12*5*$D233*$G233*$H233*$K233*BF$8)+(BE233/12*4*$E233*$G233*$I233*$K233*BF$9)+(BE233/12*3*$F233*$G233*$I233*$K233*BF$9)</f>
        <v>0</v>
      </c>
      <c r="BG233" s="44">
        <v>0</v>
      </c>
      <c r="BH233" s="44">
        <f>(BG233/12*5*$D233*$G233*$H233*$K233*BH$8)+(BG233/12*4*$E233*$G233*$I233*$K233*BH$9)+(BG233/12*3*$F233*$G233*$I233*$K233*BH$9)</f>
        <v>0</v>
      </c>
      <c r="BI233" s="44">
        <v>0</v>
      </c>
      <c r="BJ233" s="44">
        <f>(BI233/12*5*$D233*$G233*$H233*$L233*BJ$8)+(BI233/12*4*$E233*$G233*$I233*$L233*BJ$9)+(BI233/12*3*$F233*$G233*$I233*$L233*BJ$9)</f>
        <v>0</v>
      </c>
      <c r="BK233" s="44">
        <v>14</v>
      </c>
      <c r="BL233" s="44">
        <f>(BK233/12*5*$D233*$G233*$H233*$K233*BL$8)+(BK233/12*4*$E233*$G233*$I233*$K233*BL$9)+(BK233/12*3*$F233*$G233*$I233*$K233*BL$9)</f>
        <v>271809.86563499994</v>
      </c>
      <c r="BM233" s="44">
        <v>4</v>
      </c>
      <c r="BN233" s="44">
        <f>(BM233/12*5*$D233*$G233*$H233*$K233*BN$8)+(BM233/12*4*$E233*$G233*$I233*$K233*BN$9)+(BM233/12*3*$F233*$G233*$I233*$K233*BN$10)</f>
        <v>74302.292119999998</v>
      </c>
      <c r="BO233" s="54"/>
      <c r="BP233" s="44">
        <f>(BO233/12*5*$D233*$G233*$H233*$L233*BP$8)+(BO233/12*4*$E233*$G233*$I233*$L233*BP$9)+(BO233/12*3*$F233*$G233*$I233*$L233*BP$9)</f>
        <v>0</v>
      </c>
      <c r="BQ233" s="44">
        <v>0</v>
      </c>
      <c r="BR233" s="44">
        <f>(BQ233/12*5*$D233*$G233*$H233*$L233*BR$8)+(BQ233/12*4*$E233*$G233*$I233*$L233*BR$9)+(BQ233/12*3*$F233*$G233*$I233*$L233*BR$9)</f>
        <v>0</v>
      </c>
      <c r="BS233" s="44"/>
      <c r="BT233" s="44">
        <f>(BS233/12*5*$D233*$G233*$H233*$K233*BT$8)+(BS233/12*4*$E233*$G233*$I233*$K233*BT$9)+(BS233/12*3*$F233*$G233*$I233*$K233*BT$9)</f>
        <v>0</v>
      </c>
      <c r="BU233" s="44"/>
      <c r="BV233" s="44">
        <f>(BU233/12*5*$D233*$G233*$H233*$K233*BV$8)+(BU233/12*4*$E233*$G233*$I233*$K233*BV$9)+(BU233/12*3*$F233*$G233*$I233*$K233*BV$9)</f>
        <v>0</v>
      </c>
      <c r="BW233" s="44">
        <v>0</v>
      </c>
      <c r="BX233" s="44">
        <f>(BW233/12*5*$D233*$G233*$H233*$L233*BX$8)+(BW233/12*4*$E233*$G233*$I233*$L233*BX$9)+(BW233/12*3*$F233*$G233*$I233*$L233*BX$9)</f>
        <v>0</v>
      </c>
      <c r="BY233" s="44"/>
      <c r="BZ233" s="44">
        <f>(BY233/12*5*$D233*$G233*$H233*$L233*BZ$8)+(BY233/12*4*$E233*$G233*$I233*$L233*BZ$9)+(BY233/12*3*$F233*$G233*$I233*$L233*BZ$9)</f>
        <v>0</v>
      </c>
      <c r="CA233" s="44">
        <v>0</v>
      </c>
      <c r="CB233" s="44">
        <f>(CA233/12*5*$D233*$G233*$H233*$K233*CB$8)+(CA233/12*4*$E233*$G233*$I233*$K233*CB$9)+(CA233/12*3*$F233*$G233*$I233*$K233*CB$9)</f>
        <v>0</v>
      </c>
      <c r="CC233" s="44"/>
      <c r="CD233" s="44">
        <f t="shared" ref="CD233" si="2054">(CC233/12*5*$D233*$G233*$H233*$L233*CD$8)+(CC233/12*4*$E233*$G233*$I233*$L233*CD$9)+(CC233/12*3*$F233*$G233*$I233*$L233*CD$9)</f>
        <v>0</v>
      </c>
      <c r="CE233" s="44">
        <v>0</v>
      </c>
      <c r="CF233" s="44">
        <f>(CE233/12*5*$D233*$G233*$H233*$K233*CF$8)+(CE233/12*4*$E233*$G233*$I233*$K233*CF$9)+(CE233/12*3*$F233*$G233*$I233*$K233*CF$9)</f>
        <v>0</v>
      </c>
      <c r="CG233" s="44"/>
      <c r="CH233" s="44">
        <f>(CG233/12*5*$D233*$G233*$H233*$K233*CH$8)+(CG233/12*4*$E233*$G233*$I233*$K233*CH$9)+(CG233/12*3*$F233*$G233*$I233*$K233*CH$9)</f>
        <v>0</v>
      </c>
      <c r="CI233" s="44"/>
      <c r="CJ233" s="44">
        <f>(CI233/12*5*$D233*$G233*$H233*$K233*CJ$8)+(CI233/12*4*$E233*$G233*$I233*$K233*CJ$9)+(CI233/12*3*$F233*$G233*$I233*$K233*CJ$9)</f>
        <v>0</v>
      </c>
      <c r="CK233" s="44"/>
      <c r="CL233" s="44">
        <f>(CK233/12*5*$D233*$G233*$H233*$K233*CL$8)+(CK233/12*4*$E233*$G233*$I233*$K233*CL$9)+(CK233/12*3*$F233*$G233*$I233*$K233*CL$9)</f>
        <v>0</v>
      </c>
      <c r="CM233" s="44">
        <v>11</v>
      </c>
      <c r="CN233" s="44">
        <f>(CM233/12*5*$D233*$G233*$H233*$L233*CN$8)+(CM233/12*4*$E233*$G233*$I233*$L233*CN$9)+(CM233/12*3*$F233*$G233*$I233*$L233*CN$9)</f>
        <v>243070.64789699996</v>
      </c>
      <c r="CO233" s="44">
        <v>1</v>
      </c>
      <c r="CP233" s="44">
        <f>(CO233/12*5*$D233*$G233*$H233*$L233*CP$8)+(CO233/12*4*$E233*$G233*$I233*$L233*CP$9)+(CO233/12*3*$F233*$G233*$I233*$L233*CP$9)</f>
        <v>25403.431850999994</v>
      </c>
      <c r="CQ233" s="49">
        <v>2</v>
      </c>
      <c r="CR233" s="44">
        <f>(CQ233/12*5*$D233*$G233*$H233*$K233*CR$8)+(CQ233/12*4*$E233*$G233*$I233*$K233*CR$9)+(CQ233/12*3*$F233*$G233*$I233*$K233*CR$9)</f>
        <v>41039.76939999999</v>
      </c>
      <c r="CS233" s="56"/>
      <c r="CT233" s="44">
        <f>(CS233/12*5*$D233*$G233*$H233*$L233*CT$8)+(CS233/12*4*$E233*$G233*$I233*$L233*CT$9)+(CS233/12*3*$F233*$G233*$I233*$L233*CT$9)</f>
        <v>0</v>
      </c>
      <c r="CU233" s="44"/>
      <c r="CV233" s="44">
        <f>(CU233/12*5*$D233*$G233*$H233*$L233*CV$8)+(CU233/12*4*$E233*$G233*$I233*$L233*CV$9)+(CU233/12*3*$F233*$G233*$I233*$L233*CV$9)</f>
        <v>0</v>
      </c>
      <c r="CW233" s="44">
        <v>1</v>
      </c>
      <c r="CX233" s="44">
        <f>(CW233/12*5*$D233*$G233*$H233*$L233*CX$8)+(CW233/12*4*$E233*$G233*$I233*$L233*CX$9)+(CW233/12*3*$F233*$G233*$I233*$L233*CX$9)</f>
        <v>24874.920692999996</v>
      </c>
      <c r="CY233" s="44"/>
      <c r="CZ233" s="44">
        <f>(CY233/12*5*$D233*$G233*$H233*$L233*CZ$8)+(CY233/12*4*$E233*$G233*$I233*$L233*CZ$9)+(CY233/12*3*$F233*$G233*$I233*$L233*CZ$9)</f>
        <v>0</v>
      </c>
      <c r="DA233" s="44"/>
      <c r="DB233" s="44">
        <f>(DA233/12*5*$D233*$G233*$H233*$L233*DB$8)+(DA233/12*4*$E233*$G233*$I233*$L233*DB$9)+(DA233/12*3*$F233*$G233*$I233*$L233*DB$9)</f>
        <v>0</v>
      </c>
      <c r="DC233" s="44"/>
      <c r="DD233" s="44">
        <f>(DC233/12*5*$D233*$G233*$H233*$K233*DD$8)+(DC233/12*4*$E233*$G233*$I233*$K233*DD$9)+(DC233/12*3*$F233*$G233*$I233*$K233*DD$9)</f>
        <v>0</v>
      </c>
      <c r="DE233" s="44">
        <v>2</v>
      </c>
      <c r="DF233" s="44">
        <f>(DE233/12*5*$D233*$G233*$H233*$K233*DF$8)+(DE233/12*4*$E233*$G233*$I233*$K233*DF$9)+(DE233/12*3*$F233*$G233*$I233*$K233*DF$9)</f>
        <v>42262.324509999991</v>
      </c>
      <c r="DG233" s="44"/>
      <c r="DH233" s="44">
        <f>(DG233/12*5*$D233*$G233*$H233*$L233*DH$8)+(DG233/12*4*$E233*$G233*$I233*$L233*DH$9)+(DG233/12*3*$F233*$G233*$I233*$L233*DH$9)</f>
        <v>0</v>
      </c>
      <c r="DI233" s="44"/>
      <c r="DJ233" s="44">
        <f>(DI233/12*5*$D233*$G233*$H233*$L233*DJ$8)+(DI233/12*4*$E233*$G233*$I233*$L233*DJ$9)+(DI233/12*3*$F233*$G233*$I233*$L233*DJ$9)</f>
        <v>0</v>
      </c>
      <c r="DK233" s="44"/>
      <c r="DL233" s="44">
        <f>(DK233/12*5*$D233*$G233*$H233*$M233*DL$8)+(DK233/12*4*$E233*$G233*$I233*$M233*DL$9)+(DK233/12*3*$F233*$G233*$I233*$M233*DL$9)</f>
        <v>0</v>
      </c>
      <c r="DM233" s="44"/>
      <c r="DN233" s="44">
        <f t="shared" ref="DN233:DN235" si="2055">(DM233/12*5*$D233*$G233*$H233*$N233*DN$8)+(DM233/12*4*$E233*$G233*$I233*$N233*DN$9)+(DM233/12*3*$F233*$G233*$I233*$N233*DN$9)</f>
        <v>0</v>
      </c>
      <c r="DO233" s="44"/>
      <c r="DP233" s="44">
        <f t="shared" si="1825"/>
        <v>0</v>
      </c>
      <c r="DQ233" s="44">
        <f t="shared" si="2053"/>
        <v>52</v>
      </c>
      <c r="DR233" s="44">
        <f t="shared" si="2053"/>
        <v>1045013.1121919997</v>
      </c>
    </row>
    <row r="234" spans="1:122" s="9" customFormat="1" ht="36" customHeight="1" x14ac:dyDescent="0.25">
      <c r="A234" s="51"/>
      <c r="B234" s="52">
        <v>197</v>
      </c>
      <c r="C234" s="38" t="s">
        <v>365</v>
      </c>
      <c r="D234" s="39">
        <f t="shared" si="1828"/>
        <v>19063</v>
      </c>
      <c r="E234" s="40">
        <v>18530</v>
      </c>
      <c r="F234" s="40">
        <v>18715</v>
      </c>
      <c r="G234" s="53">
        <v>0.72</v>
      </c>
      <c r="H234" s="42">
        <v>1</v>
      </c>
      <c r="I234" s="42">
        <v>1</v>
      </c>
      <c r="J234" s="43"/>
      <c r="K234" s="39">
        <v>1.4</v>
      </c>
      <c r="L234" s="39">
        <v>1.68</v>
      </c>
      <c r="M234" s="39">
        <v>2.23</v>
      </c>
      <c r="N234" s="39">
        <v>2.57</v>
      </c>
      <c r="O234" s="44">
        <v>106</v>
      </c>
      <c r="P234" s="44">
        <f>(O234/12*5*$D234*$G234*$H234*$K234)+(O234/12*4*$E234*$G234*$I234*$K234)+(O234/12*3*$F234*$G234*$I234*$K234)</f>
        <v>2008564.3199999998</v>
      </c>
      <c r="Q234" s="44">
        <v>74</v>
      </c>
      <c r="R234" s="44">
        <f>(Q234/12*5*$D234*$G234*$H234*$K234)+(Q234/12*4*$E234*$G234*$I234*$K234)+(Q234/12*3*$F234*$G234*$I234*$K234)</f>
        <v>1402205.2799999998</v>
      </c>
      <c r="S234" s="44">
        <v>0</v>
      </c>
      <c r="T234" s="44">
        <f>(S234/12*5*$D234*$G234*$H234*$K234)+(S234/12*4*$E234*$G234*$I234*$K234)+(S234/12*3*$F234*$G234*$I234*$K234)</f>
        <v>0</v>
      </c>
      <c r="U234" s="44"/>
      <c r="V234" s="44">
        <f>(U234/12*5*$D234*$G234*$H234*$K234)+(U234/12*4*$E234*$G234*$I234*$K234)+(U234/12*3*$F234*$G234*$I234*$K234)</f>
        <v>0</v>
      </c>
      <c r="W234" s="44">
        <v>0</v>
      </c>
      <c r="X234" s="44">
        <f>(W234/12*5*$D234*$G234*$H234*$K234)+(W234/12*4*$E234*$G234*$I234*$K234)+(W234/12*3*$F234*$G234*$I234*$K234)</f>
        <v>0</v>
      </c>
      <c r="Y234" s="44">
        <v>30</v>
      </c>
      <c r="Z234" s="44">
        <f>(Y234/12*5*$D234*$G234*$H234*$K234)+(Y234/12*4*$E234*$G234*$I234*$K234)+(Y234/12*3*$F234*$G234*$I234*$K234)</f>
        <v>568461.6</v>
      </c>
      <c r="AA234" s="44">
        <v>0</v>
      </c>
      <c r="AB234" s="44">
        <f>(AA234/12*5*$D234*$G234*$H234*$K234)+(AA234/12*4*$E234*$G234*$I234*$K234)+(AA234/12*3*$F234*$G234*$I234*$K234)</f>
        <v>0</v>
      </c>
      <c r="AC234" s="44">
        <v>0</v>
      </c>
      <c r="AD234" s="44">
        <f>(AC234/12*5*$D234*$G234*$H234*$K234)+(AC234/12*4*$E234*$G234*$I234*$K234)+(AC234/12*3*$F234*$G234*$I234*$K234)</f>
        <v>0</v>
      </c>
      <c r="AE234" s="44">
        <v>0</v>
      </c>
      <c r="AF234" s="44">
        <f>(AE234/12*5*$D234*$G234*$H234*$K234)+(AE234/12*4*$E234*$G234*$I234*$K234)+(AE234/12*3*$F234*$G234*$I234*$K234)</f>
        <v>0</v>
      </c>
      <c r="AG234" s="44">
        <v>4</v>
      </c>
      <c r="AH234" s="44">
        <f>(AG234/12*5*$D234*$G234*$H234*$K234)+(AG234/12*4*$E234*$G234*$I234*$K234)+(AG234/12*3*$F234*$G234*$I234*$K234)</f>
        <v>75794.87999999999</v>
      </c>
      <c r="AI234" s="44"/>
      <c r="AJ234" s="44">
        <f>(AI234/12*5*$D234*$G234*$H234*$K234)+(AI234/12*4*$E234*$G234*$I234*$K234)+(AI234/12*3*$F234*$G234*$I234*$K234)</f>
        <v>0</v>
      </c>
      <c r="AK234" s="44"/>
      <c r="AL234" s="44">
        <f>(AK234/12*5*$D234*$G234*$H234*$K234)+(AK234/12*4*$E234*$G234*$I234*$K234)+(AK234/12*3*$F234*$G234*$I234*$K234)</f>
        <v>0</v>
      </c>
      <c r="AM234" s="47">
        <v>0</v>
      </c>
      <c r="AN234" s="44">
        <f>(AM234/12*5*$D234*$G234*$H234*$K234)+(AM234/12*4*$E234*$G234*$I234*$K234)+(AM234/12*3*$F234*$G234*$I234*$K234)</f>
        <v>0</v>
      </c>
      <c r="AO234" s="48">
        <v>117</v>
      </c>
      <c r="AP234" s="44">
        <f>(AO234/12*5*$D234*$G234*$H234*$L234)+(AO234/12*4*$E234*$G234*$I234*$L234)+(AO234/12*3*$F234*$G234*$I234*$L234)</f>
        <v>2660400.2879999997</v>
      </c>
      <c r="AQ234" s="44">
        <v>10</v>
      </c>
      <c r="AR234" s="44">
        <f>(AQ234/12*5*$D234*$G234*$H234*$L234)+(AQ234/12*4*$E234*$G234*$I234*$L234)+(AQ234/12*3*$F234*$G234*$I234*$L234)</f>
        <v>227384.63999999998</v>
      </c>
      <c r="AS234" s="44">
        <v>95</v>
      </c>
      <c r="AT234" s="44">
        <f>(AS234/12*5*$D234*$G234*$H234*$L234)+(AS234/12*4*$E234*$G234*$I234*$L234)+(AS234/12*3*$F234*$G234*$I234*$L234)</f>
        <v>2160154.08</v>
      </c>
      <c r="AU234" s="44">
        <v>0</v>
      </c>
      <c r="AV234" s="44">
        <f>(AU234/12*5*$D234*$G234*$H234*$L234)+(AU234/12*4*$E234*$G234*$I234*$L234)+(AU234/12*3*$F234*$G234*$I234*$L234)</f>
        <v>0</v>
      </c>
      <c r="AW234" s="44"/>
      <c r="AX234" s="44">
        <f>(AW234/12*5*$D234*$G234*$H234*$K234)+(AW234/12*4*$E234*$G234*$I234*$K234)+(AW234/12*3*$F234*$G234*$I234*$K234)</f>
        <v>0</v>
      </c>
      <c r="AY234" s="44"/>
      <c r="AZ234" s="44">
        <f>(AY234/12*5*$D234*$G234*$H234*$K234)+(AY234/12*4*$E234*$G234*$I234*$K234)+(AY234/12*3*$F234*$G234*$I234*$K234)</f>
        <v>0</v>
      </c>
      <c r="BA234" s="44">
        <v>7</v>
      </c>
      <c r="BB234" s="44">
        <f>(BA234/12*5*$D234*$G234*$H234*$L234)+(BA234/12*4*$E234*$G234*$I234*$L234)+(BA234/12*3*$F234*$G234*$I234*$L234)</f>
        <v>159169.24799999999</v>
      </c>
      <c r="BC234" s="44">
        <v>0</v>
      </c>
      <c r="BD234" s="44">
        <f>(BC234/12*5*$D234*$G234*$H234*$K234)+(BC234/12*4*$E234*$G234*$I234*$K234)+(BC234/12*3*$F234*$G234*$I234*$K234)</f>
        <v>0</v>
      </c>
      <c r="BE234" s="44">
        <v>0</v>
      </c>
      <c r="BF234" s="44">
        <f>(BE234/12*5*$D234*$G234*$H234*$K234)+(BE234/12*4*$E234*$G234*$I234*$K234)+(BE234/12*3*$F234*$G234*$I234*$K234)</f>
        <v>0</v>
      </c>
      <c r="BG234" s="44">
        <v>0</v>
      </c>
      <c r="BH234" s="44">
        <f>(BG234/12*5*$D234*$G234*$H234*$K234)+(BG234/12*4*$E234*$G234*$I234*$K234)+(BG234/12*3*$F234*$G234*$I234*$K234)</f>
        <v>0</v>
      </c>
      <c r="BI234" s="44">
        <v>0</v>
      </c>
      <c r="BJ234" s="44">
        <f>(BI234/12*5*$D234*$G234*$H234*$L234)+(BI234/12*4*$E234*$G234*$I234*$L234)+(BI234/12*3*$F234*$G234*$I234*$L234)</f>
        <v>0</v>
      </c>
      <c r="BK234" s="44">
        <v>50</v>
      </c>
      <c r="BL234" s="44">
        <f>(BK234/12*5*$D234*$G234*$H234*$K234)+(BK234/12*4*$E234*$G234*$I234*$K234)+(BK234/12*3*$F234*$G234*$I234*$K234)</f>
        <v>947436</v>
      </c>
      <c r="BM234" s="44">
        <v>137</v>
      </c>
      <c r="BN234" s="44">
        <f>(BM234/12*5*$D234*$G234*$H234*$K234)+(BM234/12*4*$E234*$G234*$I234*$K234)+(BM234/12*3*$F234*$G234*$I234*$K234)</f>
        <v>2595974.6399999997</v>
      </c>
      <c r="BO234" s="54"/>
      <c r="BP234" s="44">
        <f>(BO234/12*5*$D234*$G234*$H234*$L234)+(BO234/12*4*$E234*$G234*$I234*$L234)+(BO234/12*3*$F234*$G234*$I234*$L234)</f>
        <v>0</v>
      </c>
      <c r="BQ234" s="44">
        <v>29</v>
      </c>
      <c r="BR234" s="44">
        <f>(BQ234/12*5*$D234*$G234*$H234*$L234)+(BQ234/12*4*$E234*$G234*$I234*$L234)+(BQ234/12*3*$F234*$G234*$I234*$L234)</f>
        <v>659415.45600000001</v>
      </c>
      <c r="BS234" s="44">
        <v>2</v>
      </c>
      <c r="BT234" s="44">
        <f>(BS234/12*5*$D234*$G234*$H234*$K234)+(BS234/12*4*$E234*$G234*$I234*$K234)+(BS234/12*3*$F234*$G234*$I234*$K234)</f>
        <v>37897.439999999995</v>
      </c>
      <c r="BU234" s="44">
        <v>9</v>
      </c>
      <c r="BV234" s="44">
        <f>(BU234/12*5*$D234*$G234*$H234*$K234)+(BU234/12*4*$E234*$G234*$I234*$K234)+(BU234/12*3*$F234*$G234*$I234*$K234)</f>
        <v>170538.47999999998</v>
      </c>
      <c r="BW234" s="44">
        <v>0</v>
      </c>
      <c r="BX234" s="44">
        <f>(BW234/12*5*$D234*$G234*$H234*$L234)+(BW234/12*4*$E234*$G234*$I234*$L234)+(BW234/12*3*$F234*$G234*$I234*$L234)</f>
        <v>0</v>
      </c>
      <c r="BY234" s="44"/>
      <c r="BZ234" s="44">
        <f>(BY234/12*5*$D234*$G234*$H234*$L234)+(BY234/12*4*$E234*$G234*$I234*$L234)+(BY234/12*3*$F234*$G234*$I234*$L234)</f>
        <v>0</v>
      </c>
      <c r="CA234" s="44"/>
      <c r="CB234" s="44">
        <f>(CA234/12*5*$D234*$G234*$H234*$K234)+(CA234/12*4*$E234*$G234*$I234*$K234)+(CA234/12*3*$F234*$G234*$I234*$K234)</f>
        <v>0</v>
      </c>
      <c r="CC234" s="44">
        <v>7</v>
      </c>
      <c r="CD234" s="44">
        <f>(CC234/12*5*$D234*$G234*$H234*$L234)+(CC234/12*4*$E234*$G234*$I234*$L234)+(CC234/12*3*$F234*$G234*$I234*$L234)</f>
        <v>159169.24799999999</v>
      </c>
      <c r="CE234" s="44">
        <v>0</v>
      </c>
      <c r="CF234" s="44">
        <f>(CE234/12*5*$D234*$G234*$H234*$K234)+(CE234/12*4*$E234*$G234*$I234*$K234)+(CE234/12*3*$F234*$G234*$I234*$K234)</f>
        <v>0</v>
      </c>
      <c r="CG234" s="44">
        <v>2</v>
      </c>
      <c r="CH234" s="44">
        <f>(CG234/12*5*$D234*$G234*$H234*$K234)+(CG234/12*4*$E234*$G234*$I234*$K234)+(CG234/12*3*$F234*$G234*$I234*$K234)</f>
        <v>37897.439999999995</v>
      </c>
      <c r="CI234" s="44">
        <v>11</v>
      </c>
      <c r="CJ234" s="44">
        <f>(CI234/12*5*$D234*$G234*$H234*$K234)+(CI234/12*4*$E234*$G234*$I234*$K234)+(CI234/12*3*$F234*$G234*$I234*$K234)</f>
        <v>208435.91999999998</v>
      </c>
      <c r="CK234" s="44">
        <v>60</v>
      </c>
      <c r="CL234" s="44">
        <f>(CK234/12*5*$D234*$G234*$H234*$K234)+(CK234/12*4*$E234*$G234*$I234*$K234)+(CK234/12*3*$F234*$G234*$I234*$K234)</f>
        <v>1136923.2</v>
      </c>
      <c r="CM234" s="44">
        <v>195</v>
      </c>
      <c r="CN234" s="44">
        <f>(CM234/12*5*$D234*$G234*$H234*$L234)+(CM234/12*4*$E234*$G234*$I234*$L234)+(CM234/12*3*$F234*$G234*$I234*$L234)</f>
        <v>4434000.4799999995</v>
      </c>
      <c r="CO234" s="44">
        <v>34</v>
      </c>
      <c r="CP234" s="44">
        <f>(CO234/12*5*$D234*$G234*$H234*$L234)+(CO234/12*4*$E234*$G234*$I234*$L234)+(CO234/12*3*$F234*$G234*$I234*$L234)</f>
        <v>773107.77599999995</v>
      </c>
      <c r="CQ234" s="49">
        <v>24</v>
      </c>
      <c r="CR234" s="44">
        <f>(CQ234/12*5*$D234*$G234*$H234*$K234)+(CQ234/12*4*$E234*$G234*$I234*$K234)+(CQ234/12*3*$F234*$G234*$I234*$K234)</f>
        <v>454769.27999999997</v>
      </c>
      <c r="CS234" s="56">
        <v>53</v>
      </c>
      <c r="CT234" s="44">
        <f>(CS234/12*5*$D234*$G234*$H234*$L234)+(CS234/12*4*$E234*$G234*$I234*$L234)+(CS234/12*3*$F234*$G234*$I234*$L234)</f>
        <v>1205138.5919999999</v>
      </c>
      <c r="CU234" s="44">
        <v>30</v>
      </c>
      <c r="CV234" s="44">
        <f>(CU234/12*5*$D234*$G234*$H234*$L234)+(CU234/12*4*$E234*$G234*$I234*$L234)+(CU234/12*3*$F234*$G234*$I234*$L234)</f>
        <v>682153.91999999993</v>
      </c>
      <c r="CW234" s="44">
        <v>30</v>
      </c>
      <c r="CX234" s="44">
        <f>(CW234/12*5*$D234*$G234*$H234*$L234)+(CW234/12*4*$E234*$G234*$I234*$L234)+(CW234/12*3*$F234*$G234*$I234*$L234)</f>
        <v>682153.91999999993</v>
      </c>
      <c r="CY234" s="44">
        <v>43</v>
      </c>
      <c r="CZ234" s="44">
        <f>(CY234/12*5*$D234*$G234*$H234*$L234)+(CY234/12*4*$E234*$G234*$I234*$L234)+(CY234/12*3*$F234*$G234*$I234*$L234)</f>
        <v>977753.95200000005</v>
      </c>
      <c r="DA234" s="44">
        <v>90</v>
      </c>
      <c r="DB234" s="44">
        <f>(DA234/12*5*$D234*$G234*$H234*$L234)+(DA234/12*4*$E234*$G234*$I234*$L234)+(DA234/12*3*$F234*$G234*$I234*$L234)</f>
        <v>2046461.7599999998</v>
      </c>
      <c r="DC234" s="44">
        <v>45</v>
      </c>
      <c r="DD234" s="44">
        <f>(DC234/12*5*$D234*$G234*$H234*$K234)+(DC234/12*4*$E234*$G234*$I234*$K234)+(DC234/12*3*$F234*$G234*$I234*$K234)</f>
        <v>852692.39999999991</v>
      </c>
      <c r="DE234" s="44">
        <v>69</v>
      </c>
      <c r="DF234" s="44">
        <f>(DE234/12*5*$D234*$G234*$H234*$K234)+(DE234/12*4*$E234*$G234*$I234*$K234)+(DE234/12*3*$F234*$G234*$I234*$K234)</f>
        <v>1307461.6799999997</v>
      </c>
      <c r="DG234" s="44">
        <v>4</v>
      </c>
      <c r="DH234" s="44">
        <f>(DG234/12*5*$D234*$G234*$H234*$L234)+(DG234/12*4*$E234*$G234*$I234*$L234)+(DG234/12*3*$F234*$G234*$I234*$L234)</f>
        <v>90953.856</v>
      </c>
      <c r="DI234" s="44">
        <v>15</v>
      </c>
      <c r="DJ234" s="44">
        <f>(DI234/12*5*$D234*$G234*$H234*$L234)+(DI234/12*4*$E234*$G234*$I234*$L234)+(DI234/12*3*$F234*$G234*$I234*$L234)</f>
        <v>341076.95999999996</v>
      </c>
      <c r="DK234" s="44">
        <v>20</v>
      </c>
      <c r="DL234" s="44">
        <f>(DK234/12*5*$D234*$G234*$H234*$M234)+(DK234/12*4*$E234*$G234*$I234*$M234)+(DK234/12*3*$F234*$G234*$I234*$M234)</f>
        <v>603652.07999999996</v>
      </c>
      <c r="DM234" s="44">
        <v>29</v>
      </c>
      <c r="DN234" s="44">
        <f>(DM234/12*5*$D234*$G234*$H234*$N234)+(DM234/12*4*$E234*$G234*$I234*$N234)+(DM234/12*3*$F234*$G234*$I234*$N234)</f>
        <v>1008748.6439999999</v>
      </c>
      <c r="DO234" s="44"/>
      <c r="DP234" s="44">
        <f>(DO234*$D234*$G234*$H234*$L234)</f>
        <v>0</v>
      </c>
      <c r="DQ234" s="44">
        <f t="shared" si="2053"/>
        <v>1431</v>
      </c>
      <c r="DR234" s="44">
        <f t="shared" si="2053"/>
        <v>30675947.459999993</v>
      </c>
    </row>
    <row r="235" spans="1:122" s="9" customFormat="1" ht="30" customHeight="1" x14ac:dyDescent="0.25">
      <c r="A235" s="51"/>
      <c r="B235" s="52">
        <v>198</v>
      </c>
      <c r="C235" s="38" t="s">
        <v>366</v>
      </c>
      <c r="D235" s="39">
        <f t="shared" si="1828"/>
        <v>19063</v>
      </c>
      <c r="E235" s="40">
        <v>18530</v>
      </c>
      <c r="F235" s="40">
        <v>18715</v>
      </c>
      <c r="G235" s="53">
        <v>0.59</v>
      </c>
      <c r="H235" s="42">
        <v>1</v>
      </c>
      <c r="I235" s="42">
        <v>1</v>
      </c>
      <c r="J235" s="43"/>
      <c r="K235" s="39">
        <v>1.4</v>
      </c>
      <c r="L235" s="39">
        <v>1.68</v>
      </c>
      <c r="M235" s="39">
        <v>2.23</v>
      </c>
      <c r="N235" s="39">
        <v>2.57</v>
      </c>
      <c r="O235" s="44">
        <v>129</v>
      </c>
      <c r="P235" s="44">
        <f>(O235/12*5*$D235*$G235*$H235*$K235*P$8)+(O235/12*4*$E235*$G235*$I235*$K235*P$9)+(O235/12*3*$F235*$G235*$I235*$K235*P$9)</f>
        <v>2127169.9121749997</v>
      </c>
      <c r="Q235" s="44">
        <v>120</v>
      </c>
      <c r="R235" s="44">
        <f>(Q235/12*5*$D235*$G235*$H235*$K235*R$8)+(Q235/12*4*$E235*$G235*$I235*$K235*R$9)+(Q235/12*3*$F235*$G235*$I235*$K235*R$9)</f>
        <v>1978762.7089999998</v>
      </c>
      <c r="S235" s="44">
        <v>0</v>
      </c>
      <c r="T235" s="44">
        <f>(S235/12*5*$D235*$G235*$H235*$K235*T$8)+(S235/12*4*$E235*$G235*$I235*$K235*T$9)+(S235/12*3*$F235*$G235*$I235*$K235*T$9)</f>
        <v>0</v>
      </c>
      <c r="U235" s="44"/>
      <c r="V235" s="44">
        <f>(U235/12*5*$D235*$G235*$H235*$K235*V$8)+(U235/12*4*$E235*$G235*$I235*$K235*V$9)+(U235/12*3*$F235*$G235*$I235*$K235*V$9)</f>
        <v>0</v>
      </c>
      <c r="W235" s="44">
        <v>0</v>
      </c>
      <c r="X235" s="44">
        <f>(W235/12*5*$D235*$G235*$H235*$K235*X$8)+(W235/12*4*$E235*$G235*$I235*$K235*X$9)+(W235/12*3*$F235*$G235*$I235*$K235*X$9)</f>
        <v>0</v>
      </c>
      <c r="Y235" s="44">
        <v>60</v>
      </c>
      <c r="Z235" s="44">
        <f>(Y235/12*5*$D235*$G235*$H235*$K235*Z$8)+(Y235/12*4*$E235*$G235*$I235*$K235*Z$9)+(Y235/12*3*$F235*$G235*$I235*$K235*Z$9)</f>
        <v>989381.3544999999</v>
      </c>
      <c r="AA235" s="44">
        <v>0</v>
      </c>
      <c r="AB235" s="44">
        <f>(AA235/12*5*$D235*$G235*$H235*$K235*AB$8)+(AA235/12*4*$E235*$G235*$I235*$K235*AB$9)+(AA235/12*3*$F235*$G235*$I235*$K235*AB$9)</f>
        <v>0</v>
      </c>
      <c r="AC235" s="44">
        <v>0</v>
      </c>
      <c r="AD235" s="44">
        <f>(AC235/12*5*$D235*$G235*$H235*$K235*AD$8)+(AC235/12*4*$E235*$G235*$I235*$K235*AD$9)+(AC235/12*3*$F235*$G235*$I235*$K235*AD$9)</f>
        <v>0</v>
      </c>
      <c r="AE235" s="44">
        <v>0</v>
      </c>
      <c r="AF235" s="44">
        <f>(AE235/12*5*$D235*$G235*$H235*$K235*AF$8)+(AE235/12*4*$E235*$G235*$I235*$K235*AF$9)+(AE235/12*3*$F235*$G235*$I235*$K235*AF$9)</f>
        <v>0</v>
      </c>
      <c r="AG235" s="44">
        <v>0</v>
      </c>
      <c r="AH235" s="44">
        <f>(AG235/12*5*$D235*$G235*$H235*$K235*AH$8)+(AG235/12*4*$E235*$G235*$I235*$K235*AH$9)+(AG235/12*3*$F235*$G235*$I235*$K235*AH$9)</f>
        <v>0</v>
      </c>
      <c r="AI235" s="44">
        <v>6</v>
      </c>
      <c r="AJ235" s="44">
        <f>(AI235/12*5*$D235*$G235*$H235*$K235*AJ$8)+(AI235/12*4*$E235*$G235*$I235*$K235*AJ$9)+(AI235/12*3*$F235*$G235*$I235*$K235*AJ$9)</f>
        <v>84241.736949999991</v>
      </c>
      <c r="AK235" s="44"/>
      <c r="AL235" s="44">
        <f>(AK235/12*5*$D235*$G235*$H235*$K235*AL$8)+(AK235/12*4*$E235*$G235*$I235*$K235*AL$9)+(AK235/12*3*$F235*$G235*$I235*$K235*AL$9)</f>
        <v>0</v>
      </c>
      <c r="AM235" s="47">
        <v>0</v>
      </c>
      <c r="AN235" s="44">
        <f>(AM235/12*5*$D235*$G235*$H235*$K235*AN$8)+(AM235/12*4*$E235*$G235*$I235*$K235*AN$9)+(AM235/12*3*$F235*$G235*$I235*$K235*AN$9)</f>
        <v>0</v>
      </c>
      <c r="AO235" s="48">
        <v>99</v>
      </c>
      <c r="AP235" s="44">
        <f>(AO235/12*5*$D235*$G235*$H235*$L235*AP$8)+(AO235/12*4*$E235*$G235*$I235*$L235*AP$9)+(AO235/12*3*$F235*$G235*$I235*$L235*AP$9)</f>
        <v>1886955.1664039998</v>
      </c>
      <c r="AQ235" s="44">
        <v>1</v>
      </c>
      <c r="AR235" s="44">
        <f>(AQ235/12*5*$D235*$G235*$H235*$L235*AR$8)+(AQ235/12*4*$E235*$G235*$I235*$L235*AR$9)+(AQ235/12*3*$F235*$G235*$I235*$L235*AR$9)</f>
        <v>16848.347389999995</v>
      </c>
      <c r="AS235" s="44">
        <v>159</v>
      </c>
      <c r="AT235" s="44">
        <f>(AS235/12*5*$D235*$G235*$H235*$L235*AT$8)+(AS235/12*4*$E235*$G235*$I235*$L235*AT$9)+(AS235/12*3*$F235*$G235*$I235*$L235*AT$10)</f>
        <v>3030564.3581639999</v>
      </c>
      <c r="AU235" s="44">
        <v>0</v>
      </c>
      <c r="AV235" s="44">
        <f>(AU235/12*5*$D235*$G235*$H235*$L235*AV$8)+(AU235/12*4*$E235*$G235*$I235*$L235*AV$9)+(AU235/12*3*$F235*$G235*$I235*$L235*AV$9)</f>
        <v>0</v>
      </c>
      <c r="AW235" s="44"/>
      <c r="AX235" s="44">
        <f>(AW235/12*5*$D235*$G235*$H235*$K235*AX$8)+(AW235/12*4*$E235*$G235*$I235*$K235*AX$9)+(AW235/12*3*$F235*$G235*$I235*$K235*AX$9)</f>
        <v>0</v>
      </c>
      <c r="AY235" s="44"/>
      <c r="AZ235" s="44">
        <f>(AY235/12*5*$D235*$G235*$H235*$K235*AZ$8)+(AY235/12*4*$E235*$G235*$I235*$K235*AZ$9)+(AY235/12*3*$F235*$G235*$I235*$K235*AZ$9)</f>
        <v>0</v>
      </c>
      <c r="BA235" s="44">
        <v>7</v>
      </c>
      <c r="BB235" s="44">
        <f>(BA235/12*5*$D235*$G235*$H235*$L235*BB$8)+(BA235/12*4*$E235*$G235*$I235*$L235*BB$9)+(BA235/12*3*$F235*$G235*$I235*$L235*BB$9)</f>
        <v>129778.20422</v>
      </c>
      <c r="BC235" s="44">
        <v>0</v>
      </c>
      <c r="BD235" s="44">
        <f>(BC235/12*5*$D235*$G235*$H235*$K235*BD$8)+(BC235/12*4*$E235*$G235*$I235*$K235*BD$9)+(BC235/12*3*$F235*$G235*$I235*$K235*BD$9)</f>
        <v>0</v>
      </c>
      <c r="BE235" s="44">
        <v>0</v>
      </c>
      <c r="BF235" s="44">
        <f>(BE235/12*5*$D235*$G235*$H235*$K235*BF$8)+(BE235/12*4*$E235*$G235*$I235*$K235*BF$9)+(BE235/12*3*$F235*$G235*$I235*$K235*BF$9)</f>
        <v>0</v>
      </c>
      <c r="BG235" s="44">
        <v>0</v>
      </c>
      <c r="BH235" s="44">
        <f>(BG235/12*5*$D235*$G235*$H235*$K235*BH$8)+(BG235/12*4*$E235*$G235*$I235*$K235*BH$9)+(BG235/12*3*$F235*$G235*$I235*$K235*BH$9)</f>
        <v>0</v>
      </c>
      <c r="BI235" s="44">
        <v>0</v>
      </c>
      <c r="BJ235" s="44">
        <f>(BI235/12*5*$D235*$G235*$H235*$L235*BJ$8)+(BI235/12*4*$E235*$G235*$I235*$L235*BJ$9)+(BI235/12*3*$F235*$G235*$I235*$L235*BJ$9)</f>
        <v>0</v>
      </c>
      <c r="BK235" s="44">
        <v>300</v>
      </c>
      <c r="BL235" s="44">
        <f>(BK235/12*5*$D235*$G235*$H235*$K235*BL$8)+(BK235/12*4*$E235*$G235*$I235*$K235*BL$9)+(BK235/12*3*$F235*$G235*$I235*$K235*BL$9)</f>
        <v>4980367.1032499997</v>
      </c>
      <c r="BM235" s="44">
        <v>160</v>
      </c>
      <c r="BN235" s="44">
        <f>(BM235/12*5*$D235*$G235*$H235*$K235*BN$8)+(BM235/12*4*$E235*$G235*$I235*$K235*BN$9)+(BM235/12*3*$F235*$G235*$I235*$K235*BN$10)</f>
        <v>2541353.7594666667</v>
      </c>
      <c r="BO235" s="54"/>
      <c r="BP235" s="44">
        <f>(BO235/12*5*$D235*$G235*$H235*$L235*BP$8)+(BO235/12*4*$E235*$G235*$I235*$L235*BP$9)+(BO235/12*3*$F235*$G235*$I235*$L235*BP$9)</f>
        <v>0</v>
      </c>
      <c r="BQ235" s="44">
        <v>0</v>
      </c>
      <c r="BR235" s="44">
        <f>(BQ235/12*5*$D235*$G235*$H235*$L235*BR$8)+(BQ235/12*4*$E235*$G235*$I235*$L235*BR$9)+(BQ235/12*3*$F235*$G235*$I235*$L235*BR$9)</f>
        <v>0</v>
      </c>
      <c r="BS235" s="44">
        <v>0</v>
      </c>
      <c r="BT235" s="44">
        <f>(BS235/12*5*$D235*$G235*$H235*$K235*BT$8)+(BS235/12*4*$E235*$G235*$I235*$K235*BT$9)+(BS235/12*3*$F235*$G235*$I235*$K235*BT$9)</f>
        <v>0</v>
      </c>
      <c r="BU235" s="44">
        <v>12</v>
      </c>
      <c r="BV235" s="44">
        <f>(BU235/12*5*$D235*$G235*$H235*$K235*BV$8)+(BU235/12*4*$E235*$G235*$I235*$K235*BV$9)+(BU235/12*3*$F235*$G235*$I235*$K235*BV$9)</f>
        <v>140492.12631999998</v>
      </c>
      <c r="BW235" s="44">
        <v>0</v>
      </c>
      <c r="BX235" s="44">
        <f>(BW235/12*5*$D235*$G235*$H235*$L235*BX$8)+(BW235/12*4*$E235*$G235*$I235*$L235*BX$9)+(BW235/12*3*$F235*$G235*$I235*$L235*BX$9)</f>
        <v>0</v>
      </c>
      <c r="BY235" s="44"/>
      <c r="BZ235" s="44">
        <f>(BY235/12*5*$D235*$G235*$H235*$L235*BZ$8)+(BY235/12*4*$E235*$G235*$I235*$L235*BZ$9)+(BY235/12*3*$F235*$G235*$I235*$L235*BZ$9)</f>
        <v>0</v>
      </c>
      <c r="CA235" s="44">
        <v>0</v>
      </c>
      <c r="CB235" s="44">
        <f>(CA235/12*5*$D235*$G235*$H235*$K235*CB$8)+(CA235/12*4*$E235*$G235*$I235*$K235*CB$9)+(CA235/12*3*$F235*$G235*$I235*$K235*CB$9)</f>
        <v>0</v>
      </c>
      <c r="CC235" s="44"/>
      <c r="CD235" s="44">
        <f t="shared" ref="CD235" si="2056">(CC235/12*5*$D235*$G235*$H235*$L235*CD$8)+(CC235/12*4*$E235*$G235*$I235*$L235*CD$9)+(CC235/12*3*$F235*$G235*$I235*$L235*CD$9)</f>
        <v>0</v>
      </c>
      <c r="CE235" s="44">
        <v>0</v>
      </c>
      <c r="CF235" s="44">
        <f>(CE235/12*5*$D235*$G235*$H235*$K235*CF$8)+(CE235/12*4*$E235*$G235*$I235*$K235*CF$9)+(CE235/12*3*$F235*$G235*$I235*$K235*CF$9)</f>
        <v>0</v>
      </c>
      <c r="CG235" s="44"/>
      <c r="CH235" s="44">
        <f>(CG235/12*5*$D235*$G235*$H235*$K235*CH$8)+(CG235/12*4*$E235*$G235*$I235*$K235*CH$9)+(CG235/12*3*$F235*$G235*$I235*$K235*CH$9)</f>
        <v>0</v>
      </c>
      <c r="CI235" s="44">
        <v>4</v>
      </c>
      <c r="CJ235" s="44">
        <f>(CI235/12*5*$D235*$G235*$H235*$K235*CJ$8)+(CI235/12*4*$E235*$G235*$I235*$K235*CJ$9)+(CI235/12*3*$F235*$G235*$I235*$K235*CJ$9)</f>
        <v>46830.708773333317</v>
      </c>
      <c r="CK235" s="44">
        <v>40</v>
      </c>
      <c r="CL235" s="44">
        <f>(CK235/12*5*$D235*$G235*$H235*$K235*CL$8)+(CK235/12*4*$E235*$G235*$I235*$K235*CL$9)+(CK235/12*3*$F235*$G235*$I235*$K235*CL$9)</f>
        <v>617991.44866666663</v>
      </c>
      <c r="CM235" s="44">
        <v>112</v>
      </c>
      <c r="CN235" s="44">
        <f>(CM235/12*5*$D235*$G235*$H235*$L235*CN$8)+(CM235/12*4*$E235*$G235*$I235*$L235*CN$9)+(CM235/12*3*$F235*$G235*$I235*$L235*CN$9)</f>
        <v>2116219.817264</v>
      </c>
      <c r="CO235" s="44">
        <v>40</v>
      </c>
      <c r="CP235" s="44">
        <f>(CO235/12*5*$D235*$G235*$H235*$L235*CP$8)+(CO235/12*4*$E235*$G235*$I235*$L235*CP$9)+(CO235/12*3*$F235*$G235*$I235*$L235*CP$9)</f>
        <v>868871.00243999995</v>
      </c>
      <c r="CQ235" s="49">
        <v>11</v>
      </c>
      <c r="CR235" s="44">
        <f>(CQ235/12*5*$D235*$G235*$H235*$K235*CR$8)+(CQ235/12*4*$E235*$G235*$I235*$K235*CR$9)+(CQ235/12*3*$F235*$G235*$I235*$K235*CR$9)</f>
        <v>193005.87203333329</v>
      </c>
      <c r="CS235" s="56">
        <v>48</v>
      </c>
      <c r="CT235" s="44">
        <f>(CS235/12*5*$D235*$G235*$H235*$L235*CT$8)+(CS235/12*4*$E235*$G235*$I235*$L235*CT$9)+(CS235/12*3*$F235*$G235*$I235*$L235*CT$9)</f>
        <v>1019063.7421439999</v>
      </c>
      <c r="CU235" s="44">
        <v>20</v>
      </c>
      <c r="CV235" s="44">
        <f>(CU235/12*5*$D235*$G235*$H235*$L235*CV$8)+(CU235/12*4*$E235*$G235*$I235*$L235*CV$9)+(CU235/12*3*$F235*$G235*$I235*$L235*CV$9)</f>
        <v>369088.86532000004</v>
      </c>
      <c r="CW235" s="44">
        <v>24</v>
      </c>
      <c r="CX235" s="44">
        <f>(CW235/12*5*$D235*$G235*$H235*$L235*CX$8)+(CW235/12*4*$E235*$G235*$I235*$L235*CX$9)+(CW235/12*3*$F235*$G235*$I235*$L235*CX$9)</f>
        <v>510476.63335199992</v>
      </c>
      <c r="CY235" s="44">
        <v>80</v>
      </c>
      <c r="CZ235" s="44">
        <f>(CY235/12*5*$D235*$G235*$H235*$L235*CZ$8)+(CY235/12*4*$E235*$G235*$I235*$L235*CZ$9)+(CY235/12*3*$F235*$G235*$I235*$L235*CZ$9)</f>
        <v>1698439.57024</v>
      </c>
      <c r="DA235" s="44">
        <v>12</v>
      </c>
      <c r="DB235" s="44">
        <f>(DA235/12*5*$D235*$G235*$H235*$L235*DB$8)+(DA235/12*4*$E235*$G235*$I235*$L235*DB$9)+(DA235/12*3*$F235*$G235*$I235*$L235*DB$9)</f>
        <v>255238.31667599996</v>
      </c>
      <c r="DC235" s="44">
        <v>51</v>
      </c>
      <c r="DD235" s="44">
        <f>(DC235/12*5*$D235*$G235*$H235*$K235*DD$8)+(DC235/12*4*$E235*$G235*$I235*$K235*DD$9)+(DC235/12*3*$F235*$G235*$I235*$K235*DD$9)</f>
        <v>894845.40669999993</v>
      </c>
      <c r="DE235" s="44">
        <v>20</v>
      </c>
      <c r="DF235" s="44">
        <f>(DE235/12*5*$D235*$G235*$H235*$K235*DF$8)+(DE235/12*4*$E235*$G235*$I235*$K235*DF$9)+(DE235/12*3*$F235*$G235*$I235*$K235*DF$9)</f>
        <v>361373.49943333335</v>
      </c>
      <c r="DG235" s="44">
        <v>4</v>
      </c>
      <c r="DH235" s="44">
        <f>(DG235/12*5*$D235*$G235*$H235*$L235*DH$8)+(DG235/12*4*$E235*$G235*$I235*$L235*DH$9)+(DG235/12*3*$F235*$G235*$I235*$L235*DH$9)</f>
        <v>94161.76979999998</v>
      </c>
      <c r="DI235" s="44">
        <v>24</v>
      </c>
      <c r="DJ235" s="44">
        <f>(DI235/12*5*$D235*$G235*$H235*$L235*DJ$8)+(DI235/12*4*$E235*$G235*$I235*$L235*DJ$9)+(DI235/12*3*$F235*$G235*$I235*$L235*DJ$9)</f>
        <v>547964.89775999985</v>
      </c>
      <c r="DK235" s="44">
        <v>2</v>
      </c>
      <c r="DL235" s="44">
        <f>(DK235/12*5*$D235*$G235*$H235*$M235*DL$8)+(DK235/12*4*$E235*$G235*$I235*$M235*DL$9)+(DK235/12*3*$F235*$G235*$I235*$M235*DL$9)</f>
        <v>62494.269837499989</v>
      </c>
      <c r="DM235" s="44">
        <v>30</v>
      </c>
      <c r="DN235" s="44">
        <f t="shared" si="2055"/>
        <v>1013253.6387624999</v>
      </c>
      <c r="DO235" s="44"/>
      <c r="DP235" s="44">
        <f t="shared" si="1825"/>
        <v>0</v>
      </c>
      <c r="DQ235" s="44">
        <f t="shared" si="2053"/>
        <v>1575</v>
      </c>
      <c r="DR235" s="44">
        <f t="shared" si="2053"/>
        <v>28575234.237042326</v>
      </c>
    </row>
    <row r="236" spans="1:122" s="9" customFormat="1" ht="30" customHeight="1" x14ac:dyDescent="0.25">
      <c r="A236" s="51"/>
      <c r="B236" s="52">
        <v>199</v>
      </c>
      <c r="C236" s="38" t="s">
        <v>367</v>
      </c>
      <c r="D236" s="39">
        <f t="shared" si="1828"/>
        <v>19063</v>
      </c>
      <c r="E236" s="40">
        <v>18530</v>
      </c>
      <c r="F236" s="40">
        <v>18715</v>
      </c>
      <c r="G236" s="53">
        <v>0.7</v>
      </c>
      <c r="H236" s="42">
        <v>1</v>
      </c>
      <c r="I236" s="42">
        <v>1</v>
      </c>
      <c r="J236" s="43"/>
      <c r="K236" s="39">
        <v>1.4</v>
      </c>
      <c r="L236" s="39">
        <v>1.68</v>
      </c>
      <c r="M236" s="39">
        <v>2.23</v>
      </c>
      <c r="N236" s="39">
        <v>2.57</v>
      </c>
      <c r="O236" s="44">
        <v>148</v>
      </c>
      <c r="P236" s="44">
        <f t="shared" ref="P236:P237" si="2057">(O236/12*5*$D236*$G236*$H236*$K236)+(O236/12*4*$E236*$G236*$I236*$K236)+(O236/12*3*$F236*$G236*$I236*$K236)</f>
        <v>2726510.2666666666</v>
      </c>
      <c r="Q236" s="44">
        <v>400</v>
      </c>
      <c r="R236" s="44">
        <f t="shared" ref="R236:R237" si="2058">(Q236/12*5*$D236*$G236*$H236*$K236)+(Q236/12*4*$E236*$G236*$I236*$K236)+(Q236/12*3*$F236*$G236*$I236*$K236)</f>
        <v>7368946.666666666</v>
      </c>
      <c r="S236" s="44">
        <v>0</v>
      </c>
      <c r="T236" s="44">
        <f t="shared" ref="T236:T237" si="2059">(S236/12*5*$D236*$G236*$H236*$K236)+(S236/12*4*$E236*$G236*$I236*$K236)+(S236/12*3*$F236*$G236*$I236*$K236)</f>
        <v>0</v>
      </c>
      <c r="U236" s="44"/>
      <c r="V236" s="44">
        <f t="shared" ref="V236:V237" si="2060">(U236/12*5*$D236*$G236*$H236*$K236)+(U236/12*4*$E236*$G236*$I236*$K236)+(U236/12*3*$F236*$G236*$I236*$K236)</f>
        <v>0</v>
      </c>
      <c r="W236" s="44">
        <v>0</v>
      </c>
      <c r="X236" s="44">
        <f t="shared" ref="X236:X237" si="2061">(W236/12*5*$D236*$G236*$H236*$K236)+(W236/12*4*$E236*$G236*$I236*$K236)+(W236/12*3*$F236*$G236*$I236*$K236)</f>
        <v>0</v>
      </c>
      <c r="Y236" s="44">
        <v>50</v>
      </c>
      <c r="Z236" s="44">
        <f t="shared" ref="Z236:Z237" si="2062">(Y236/12*5*$D236*$G236*$H236*$K236)+(Y236/12*4*$E236*$G236*$I236*$K236)+(Y236/12*3*$F236*$G236*$I236*$K236)</f>
        <v>921118.33333333326</v>
      </c>
      <c r="AA236" s="44">
        <v>6</v>
      </c>
      <c r="AB236" s="44">
        <f t="shared" ref="AB236:AB237" si="2063">(AA236/12*5*$D236*$G236*$H236*$K236)+(AA236/12*4*$E236*$G236*$I236*$K236)+(AA236/12*3*$F236*$G236*$I236*$K236)</f>
        <v>110534.2</v>
      </c>
      <c r="AC236" s="44">
        <v>0</v>
      </c>
      <c r="AD236" s="44">
        <f t="shared" ref="AD236:AD237" si="2064">(AC236/12*5*$D236*$G236*$H236*$K236)+(AC236/12*4*$E236*$G236*$I236*$K236)+(AC236/12*3*$F236*$G236*$I236*$K236)</f>
        <v>0</v>
      </c>
      <c r="AE236" s="44">
        <v>0</v>
      </c>
      <c r="AF236" s="44">
        <f t="shared" ref="AF236:AF237" si="2065">(AE236/12*5*$D236*$G236*$H236*$K236)+(AE236/12*4*$E236*$G236*$I236*$K236)+(AE236/12*3*$F236*$G236*$I236*$K236)</f>
        <v>0</v>
      </c>
      <c r="AG236" s="44">
        <v>0</v>
      </c>
      <c r="AH236" s="44">
        <f t="shared" ref="AH236:AH237" si="2066">(AG236/12*5*$D236*$G236*$H236*$K236)+(AG236/12*4*$E236*$G236*$I236*$K236)+(AG236/12*3*$F236*$G236*$I236*$K236)</f>
        <v>0</v>
      </c>
      <c r="AI236" s="44">
        <v>53</v>
      </c>
      <c r="AJ236" s="44">
        <f t="shared" ref="AJ236:AJ237" si="2067">(AI236/12*5*$D236*$G236*$H236*$K236)+(AI236/12*4*$E236*$G236*$I236*$K236)+(AI236/12*3*$F236*$G236*$I236*$K236)</f>
        <v>976385.43333333323</v>
      </c>
      <c r="AK236" s="44"/>
      <c r="AL236" s="44">
        <f t="shared" ref="AL236:AL237" si="2068">(AK236/12*5*$D236*$G236*$H236*$K236)+(AK236/12*4*$E236*$G236*$I236*$K236)+(AK236/12*3*$F236*$G236*$I236*$K236)</f>
        <v>0</v>
      </c>
      <c r="AM236" s="47">
        <v>0</v>
      </c>
      <c r="AN236" s="44">
        <f t="shared" ref="AN236:AN237" si="2069">(AM236/12*5*$D236*$G236*$H236*$K236)+(AM236/12*4*$E236*$G236*$I236*$K236)+(AM236/12*3*$F236*$G236*$I236*$K236)</f>
        <v>0</v>
      </c>
      <c r="AO236" s="48">
        <v>84</v>
      </c>
      <c r="AP236" s="44">
        <f t="shared" ref="AP236:AP237" si="2070">(AO236/12*5*$D236*$G236*$H236*$L236)+(AO236/12*4*$E236*$G236*$I236*$L236)+(AO236/12*3*$F236*$G236*$I236*$L236)</f>
        <v>1856974.5599999998</v>
      </c>
      <c r="AQ236" s="44">
        <v>230</v>
      </c>
      <c r="AR236" s="44">
        <f t="shared" ref="AR236:AR237" si="2071">(AQ236/12*5*$D236*$G236*$H236*$L236)+(AQ236/12*4*$E236*$G236*$I236*$L236)+(AQ236/12*3*$F236*$G236*$I236*$L236)</f>
        <v>5084573.1999999993</v>
      </c>
      <c r="AS236" s="44">
        <v>95</v>
      </c>
      <c r="AT236" s="44">
        <f t="shared" ref="AT236:AT237" si="2072">(AS236/12*5*$D236*$G236*$H236*$L236)+(AS236/12*4*$E236*$G236*$I236*$L236)+(AS236/12*3*$F236*$G236*$I236*$L236)</f>
        <v>2100149.7999999998</v>
      </c>
      <c r="AU236" s="44">
        <v>0</v>
      </c>
      <c r="AV236" s="44">
        <f t="shared" ref="AV236:AV237" si="2073">(AU236/12*5*$D236*$G236*$H236*$L236)+(AU236/12*4*$E236*$G236*$I236*$L236)+(AU236/12*3*$F236*$G236*$I236*$L236)</f>
        <v>0</v>
      </c>
      <c r="AW236" s="44"/>
      <c r="AX236" s="44">
        <f t="shared" ref="AX236:AX237" si="2074">(AW236/12*5*$D236*$G236*$H236*$K236)+(AW236/12*4*$E236*$G236*$I236*$K236)+(AW236/12*3*$F236*$G236*$I236*$K236)</f>
        <v>0</v>
      </c>
      <c r="AY236" s="44"/>
      <c r="AZ236" s="44">
        <f t="shared" ref="AZ236:AZ237" si="2075">(AY236/12*5*$D236*$G236*$H236*$K236)+(AY236/12*4*$E236*$G236*$I236*$K236)+(AY236/12*3*$F236*$G236*$I236*$K236)</f>
        <v>0</v>
      </c>
      <c r="BA236" s="44">
        <v>61</v>
      </c>
      <c r="BB236" s="44">
        <f t="shared" ref="BB236:BB237" si="2076">(BA236/12*5*$D236*$G236*$H236*$L236)+(BA236/12*4*$E236*$G236*$I236*$L236)+(BA236/12*3*$F236*$G236*$I236*$L236)</f>
        <v>1348517.24</v>
      </c>
      <c r="BC236" s="44">
        <v>0</v>
      </c>
      <c r="BD236" s="44">
        <f t="shared" ref="BD236:BD237" si="2077">(BC236/12*5*$D236*$G236*$H236*$K236)+(BC236/12*4*$E236*$G236*$I236*$K236)+(BC236/12*3*$F236*$G236*$I236*$K236)</f>
        <v>0</v>
      </c>
      <c r="BE236" s="44">
        <v>0</v>
      </c>
      <c r="BF236" s="44">
        <f t="shared" ref="BF236:BF237" si="2078">(BE236/12*5*$D236*$G236*$H236*$K236)+(BE236/12*4*$E236*$G236*$I236*$K236)+(BE236/12*3*$F236*$G236*$I236*$K236)</f>
        <v>0</v>
      </c>
      <c r="BG236" s="44">
        <v>0</v>
      </c>
      <c r="BH236" s="44">
        <f t="shared" ref="BH236:BH237" si="2079">(BG236/12*5*$D236*$G236*$H236*$K236)+(BG236/12*4*$E236*$G236*$I236*$K236)+(BG236/12*3*$F236*$G236*$I236*$K236)</f>
        <v>0</v>
      </c>
      <c r="BI236" s="44">
        <v>0</v>
      </c>
      <c r="BJ236" s="44">
        <f t="shared" ref="BJ236:BJ237" si="2080">(BI236/12*5*$D236*$G236*$H236*$L236)+(BI236/12*4*$E236*$G236*$I236*$L236)+(BI236/12*3*$F236*$G236*$I236*$L236)</f>
        <v>0</v>
      </c>
      <c r="BK236" s="44">
        <v>390</v>
      </c>
      <c r="BL236" s="44">
        <f t="shared" ref="BL236:BL237" si="2081">(BK236/12*5*$D236*$G236*$H236*$K236)+(BK236/12*4*$E236*$G236*$I236*$K236)+(BK236/12*3*$F236*$G236*$I236*$K236)</f>
        <v>7184723</v>
      </c>
      <c r="BM236" s="44">
        <v>293</v>
      </c>
      <c r="BN236" s="44">
        <f t="shared" ref="BN236:BN237" si="2082">(BM236/12*5*$D236*$G236*$H236*$K236)+(BM236/12*4*$E236*$G236*$I236*$K236)+(BM236/12*3*$F236*$G236*$I236*$K236)</f>
        <v>5397753.4333333327</v>
      </c>
      <c r="BO236" s="54">
        <v>300</v>
      </c>
      <c r="BP236" s="44">
        <f t="shared" ref="BP236:BP237" si="2083">(BO236/12*5*$D236*$G236*$H236*$L236)+(BO236/12*4*$E236*$G236*$I236*$L236)+(BO236/12*3*$F236*$G236*$I236*$L236)</f>
        <v>6632052</v>
      </c>
      <c r="BQ236" s="44">
        <v>0</v>
      </c>
      <c r="BR236" s="44">
        <f t="shared" ref="BR236:BR237" si="2084">(BQ236/12*5*$D236*$G236*$H236*$L236)+(BQ236/12*4*$E236*$G236*$I236*$L236)+(BQ236/12*3*$F236*$G236*$I236*$L236)</f>
        <v>0</v>
      </c>
      <c r="BS236" s="44">
        <v>0</v>
      </c>
      <c r="BT236" s="44">
        <f t="shared" ref="BT236:BT237" si="2085">(BS236/12*5*$D236*$G236*$H236*$K236)+(BS236/12*4*$E236*$G236*$I236*$K236)+(BS236/12*3*$F236*$G236*$I236*$K236)</f>
        <v>0</v>
      </c>
      <c r="BU236" s="44">
        <v>51</v>
      </c>
      <c r="BV236" s="44">
        <f t="shared" ref="BV236:BV237" si="2086">(BU236/12*5*$D236*$G236*$H236*$K236)+(BU236/12*4*$E236*$G236*$I236*$K236)+(BU236/12*3*$F236*$G236*$I236*$K236)</f>
        <v>939540.7</v>
      </c>
      <c r="BW236" s="44">
        <v>11</v>
      </c>
      <c r="BX236" s="44">
        <f t="shared" ref="BX236:BX237" si="2087">(BW236/12*5*$D236*$G236*$H236*$L236)+(BW236/12*4*$E236*$G236*$I236*$L236)+(BW236/12*3*$F236*$G236*$I236*$L236)</f>
        <v>243175.24</v>
      </c>
      <c r="BY236" s="44"/>
      <c r="BZ236" s="44">
        <f t="shared" ref="BZ236:BZ237" si="2088">(BY236/12*5*$D236*$G236*$H236*$L236)+(BY236/12*4*$E236*$G236*$I236*$L236)+(BY236/12*3*$F236*$G236*$I236*$L236)</f>
        <v>0</v>
      </c>
      <c r="CA236" s="44">
        <v>0</v>
      </c>
      <c r="CB236" s="44">
        <f t="shared" ref="CB236:CB237" si="2089">(CA236/12*5*$D236*$G236*$H236*$K236)+(CA236/12*4*$E236*$G236*$I236*$K236)+(CA236/12*3*$F236*$G236*$I236*$K236)</f>
        <v>0</v>
      </c>
      <c r="CC236" s="44">
        <v>30</v>
      </c>
      <c r="CD236" s="44">
        <f t="shared" ref="CD236:CD237" si="2090">(CC236/12*5*$D236*$G236*$H236*$L236)+(CC236/12*4*$E236*$G236*$I236*$L236)+(CC236/12*3*$F236*$G236*$I236*$L236)</f>
        <v>663205.19999999995</v>
      </c>
      <c r="CE236" s="44">
        <v>0</v>
      </c>
      <c r="CF236" s="44">
        <f t="shared" ref="CF236:CF237" si="2091">(CE236/12*5*$D236*$G236*$H236*$K236)+(CE236/12*4*$E236*$G236*$I236*$K236)+(CE236/12*3*$F236*$G236*$I236*$K236)</f>
        <v>0</v>
      </c>
      <c r="CG236" s="44">
        <v>15</v>
      </c>
      <c r="CH236" s="44">
        <f t="shared" ref="CH236:CH237" si="2092">(CG236/12*5*$D236*$G236*$H236*$K236)+(CG236/12*4*$E236*$G236*$I236*$K236)+(CG236/12*3*$F236*$G236*$I236*$K236)</f>
        <v>276335.5</v>
      </c>
      <c r="CI236" s="44">
        <v>29</v>
      </c>
      <c r="CJ236" s="44">
        <f t="shared" ref="CJ236:CJ237" si="2093">(CI236/12*5*$D236*$G236*$H236*$K236)+(CI236/12*4*$E236*$G236*$I236*$K236)+(CI236/12*3*$F236*$G236*$I236*$K236)</f>
        <v>534248.63333333319</v>
      </c>
      <c r="CK236" s="44">
        <v>75</v>
      </c>
      <c r="CL236" s="44">
        <f t="shared" ref="CL236:CL237" si="2094">(CK236/12*5*$D236*$G236*$H236*$K236)+(CK236/12*4*$E236*$G236*$I236*$K236)+(CK236/12*3*$F236*$G236*$I236*$K236)</f>
        <v>1381677.5</v>
      </c>
      <c r="CM236" s="44">
        <v>252</v>
      </c>
      <c r="CN236" s="44">
        <f t="shared" ref="CN236:CN237" si="2095">(CM236/12*5*$D236*$G236*$H236*$L236)+(CM236/12*4*$E236*$G236*$I236*$L236)+(CM236/12*3*$F236*$G236*$I236*$L236)</f>
        <v>5570923.6799999997</v>
      </c>
      <c r="CO236" s="44">
        <v>119</v>
      </c>
      <c r="CP236" s="44">
        <f t="shared" ref="CP236:CP237" si="2096">(CO236/12*5*$D236*$G236*$H236*$L236)+(CO236/12*4*$E236*$G236*$I236*$L236)+(CO236/12*3*$F236*$G236*$I236*$L236)</f>
        <v>2630713.96</v>
      </c>
      <c r="CQ236" s="49">
        <v>74</v>
      </c>
      <c r="CR236" s="44">
        <f t="shared" ref="CR236:CR237" si="2097">(CQ236/12*5*$D236*$G236*$H236*$K236)+(CQ236/12*4*$E236*$G236*$I236*$K236)+(CQ236/12*3*$F236*$G236*$I236*$K236)</f>
        <v>1363255.1333333333</v>
      </c>
      <c r="CS236" s="44">
        <v>77</v>
      </c>
      <c r="CT236" s="44">
        <f t="shared" ref="CT236:CT237" si="2098">(CS236/12*5*$D236*$G236*$H236*$L236)+(CS236/12*4*$E236*$G236*$I236*$L236)+(CS236/12*3*$F236*$G236*$I236*$L236)</f>
        <v>1702226.6799999997</v>
      </c>
      <c r="CU236" s="44">
        <v>120</v>
      </c>
      <c r="CV236" s="44">
        <f t="shared" ref="CV236:CV237" si="2099">(CU236/12*5*$D236*$G236*$H236*$L236)+(CU236/12*4*$E236*$G236*$I236*$L236)+(CU236/12*3*$F236*$G236*$I236*$L236)</f>
        <v>2652820.7999999998</v>
      </c>
      <c r="CW236" s="44">
        <v>115</v>
      </c>
      <c r="CX236" s="44">
        <f t="shared" ref="CX236:CX237" si="2100">(CW236/12*5*$D236*$G236*$H236*$L236)+(CW236/12*4*$E236*$G236*$I236*$L236)+(CW236/12*3*$F236*$G236*$I236*$L236)</f>
        <v>2542286.5999999996</v>
      </c>
      <c r="CY236" s="44">
        <v>60</v>
      </c>
      <c r="CZ236" s="44">
        <f t="shared" ref="CZ236:CZ237" si="2101">(CY236/12*5*$D236*$G236*$H236*$L236)+(CY236/12*4*$E236*$G236*$I236*$L236)+(CY236/12*3*$F236*$G236*$I236*$L236)</f>
        <v>1326410.3999999999</v>
      </c>
      <c r="DA236" s="44">
        <v>170</v>
      </c>
      <c r="DB236" s="44">
        <f t="shared" ref="DB236:DB237" si="2102">(DA236/12*5*$D236*$G236*$H236*$L236)+(DA236/12*4*$E236*$G236*$I236*$L236)+(DA236/12*3*$F236*$G236*$I236*$L236)</f>
        <v>3758162.8</v>
      </c>
      <c r="DC236" s="44">
        <v>173</v>
      </c>
      <c r="DD236" s="44">
        <f t="shared" ref="DD236:DD237" si="2103">(DC236/12*5*$D236*$G236*$H236*$K236)+(DC236/12*4*$E236*$G236*$I236*$K236)+(DC236/12*3*$F236*$G236*$I236*$K236)</f>
        <v>3187069.4333333331</v>
      </c>
      <c r="DE236" s="44">
        <v>67</v>
      </c>
      <c r="DF236" s="44">
        <f t="shared" ref="DF236:DF237" si="2104">(DE236/12*5*$D236*$G236*$H236*$K236)+(DE236/12*4*$E236*$G236*$I236*$K236)+(DE236/12*3*$F236*$G236*$I236*$K236)</f>
        <v>1234298.5666666664</v>
      </c>
      <c r="DG236" s="44">
        <v>4</v>
      </c>
      <c r="DH236" s="44">
        <f t="shared" ref="DH236:DH237" si="2105">(DG236/12*5*$D236*$G236*$H236*$L236)+(DG236/12*4*$E236*$G236*$I236*$L236)+(DG236/12*3*$F236*$G236*$I236*$L236)</f>
        <v>88427.359999999986</v>
      </c>
      <c r="DI236" s="44">
        <v>100</v>
      </c>
      <c r="DJ236" s="44">
        <f t="shared" ref="DJ236:DJ237" si="2106">(DI236/12*5*$D236*$G236*$H236*$L236)+(DI236/12*4*$E236*$G236*$I236*$L236)+(DI236/12*3*$F236*$G236*$I236*$L236)</f>
        <v>2210684</v>
      </c>
      <c r="DK236" s="44">
        <v>65</v>
      </c>
      <c r="DL236" s="44">
        <f t="shared" ref="DL236:DL237" si="2107">(DK236/12*5*$D236*$G236*$H236*$M236)+(DK236/12*4*$E236*$G236*$I236*$M236)+(DK236/12*3*$F236*$G236*$I236*$M236)</f>
        <v>1907372.8916666666</v>
      </c>
      <c r="DM236" s="44">
        <v>37</v>
      </c>
      <c r="DN236" s="44">
        <f t="shared" ref="DN236:DN237" si="2108">(DM236/12*5*$D236*$G236*$H236*$N236)+(DM236/12*4*$E236*$G236*$I236*$N236)+(DM236/12*3*$F236*$G236*$I236*$N236)</f>
        <v>1251273.4616666664</v>
      </c>
      <c r="DO236" s="44"/>
      <c r="DP236" s="44">
        <f t="shared" ref="DP236:DP237" si="2109">(DO236*$D236*$G236*$H236*$L236)</f>
        <v>0</v>
      </c>
      <c r="DQ236" s="44">
        <f t="shared" si="2053"/>
        <v>3754</v>
      </c>
      <c r="DR236" s="44">
        <f t="shared" si="2053"/>
        <v>77172346.673333347</v>
      </c>
    </row>
    <row r="237" spans="1:122" s="9" customFormat="1" ht="45" customHeight="1" x14ac:dyDescent="0.25">
      <c r="A237" s="51"/>
      <c r="B237" s="52">
        <v>200</v>
      </c>
      <c r="C237" s="38" t="s">
        <v>368</v>
      </c>
      <c r="D237" s="39">
        <f t="shared" si="1828"/>
        <v>19063</v>
      </c>
      <c r="E237" s="40">
        <v>18530</v>
      </c>
      <c r="F237" s="40">
        <v>18715</v>
      </c>
      <c r="G237" s="53">
        <v>0.78</v>
      </c>
      <c r="H237" s="42">
        <v>1</v>
      </c>
      <c r="I237" s="42">
        <v>1</v>
      </c>
      <c r="J237" s="43"/>
      <c r="K237" s="39">
        <v>1.4</v>
      </c>
      <c r="L237" s="39">
        <v>1.68</v>
      </c>
      <c r="M237" s="39">
        <v>2.23</v>
      </c>
      <c r="N237" s="39">
        <v>2.57</v>
      </c>
      <c r="O237" s="44">
        <v>457</v>
      </c>
      <c r="P237" s="44">
        <f t="shared" si="2057"/>
        <v>9381195.459999999</v>
      </c>
      <c r="Q237" s="44">
        <v>27</v>
      </c>
      <c r="R237" s="44">
        <f t="shared" si="2058"/>
        <v>554250.05999999994</v>
      </c>
      <c r="S237" s="44">
        <v>0</v>
      </c>
      <c r="T237" s="44">
        <f t="shared" si="2059"/>
        <v>0</v>
      </c>
      <c r="U237" s="44"/>
      <c r="V237" s="44">
        <f t="shared" si="2060"/>
        <v>0</v>
      </c>
      <c r="W237" s="44">
        <v>0</v>
      </c>
      <c r="X237" s="44">
        <f t="shared" si="2061"/>
        <v>0</v>
      </c>
      <c r="Y237" s="44">
        <v>137</v>
      </c>
      <c r="Z237" s="44">
        <f t="shared" si="2062"/>
        <v>2812305.8599999994</v>
      </c>
      <c r="AA237" s="44">
        <v>68</v>
      </c>
      <c r="AB237" s="44">
        <f t="shared" si="2063"/>
        <v>1395889.04</v>
      </c>
      <c r="AC237" s="44">
        <v>0</v>
      </c>
      <c r="AD237" s="44">
        <f t="shared" si="2064"/>
        <v>0</v>
      </c>
      <c r="AE237" s="44">
        <v>0</v>
      </c>
      <c r="AF237" s="44">
        <f t="shared" si="2065"/>
        <v>0</v>
      </c>
      <c r="AG237" s="44">
        <v>0</v>
      </c>
      <c r="AH237" s="44">
        <f t="shared" si="2066"/>
        <v>0</v>
      </c>
      <c r="AI237" s="44">
        <v>15</v>
      </c>
      <c r="AJ237" s="44">
        <f t="shared" si="2067"/>
        <v>307916.69999999995</v>
      </c>
      <c r="AK237" s="44"/>
      <c r="AL237" s="44">
        <f t="shared" si="2068"/>
        <v>0</v>
      </c>
      <c r="AM237" s="47">
        <v>0</v>
      </c>
      <c r="AN237" s="44">
        <f t="shared" si="2069"/>
        <v>0</v>
      </c>
      <c r="AO237" s="48">
        <v>199</v>
      </c>
      <c r="AP237" s="44">
        <f t="shared" si="2070"/>
        <v>4902033.8640000001</v>
      </c>
      <c r="AQ237" s="44">
        <v>25</v>
      </c>
      <c r="AR237" s="44">
        <f t="shared" si="2071"/>
        <v>615833.4</v>
      </c>
      <c r="AS237" s="44">
        <v>191</v>
      </c>
      <c r="AT237" s="44">
        <f t="shared" si="2072"/>
        <v>4704967.176</v>
      </c>
      <c r="AU237" s="44">
        <v>0</v>
      </c>
      <c r="AV237" s="44">
        <f t="shared" si="2073"/>
        <v>0</v>
      </c>
      <c r="AW237" s="44"/>
      <c r="AX237" s="44">
        <f t="shared" si="2074"/>
        <v>0</v>
      </c>
      <c r="AY237" s="44"/>
      <c r="AZ237" s="44">
        <f t="shared" si="2075"/>
        <v>0</v>
      </c>
      <c r="BA237" s="44">
        <v>40</v>
      </c>
      <c r="BB237" s="44">
        <f t="shared" si="2076"/>
        <v>985333.44000000006</v>
      </c>
      <c r="BC237" s="44">
        <v>0</v>
      </c>
      <c r="BD237" s="44">
        <f t="shared" si="2077"/>
        <v>0</v>
      </c>
      <c r="BE237" s="44">
        <v>0</v>
      </c>
      <c r="BF237" s="44">
        <f t="shared" si="2078"/>
        <v>0</v>
      </c>
      <c r="BG237" s="44">
        <v>0</v>
      </c>
      <c r="BH237" s="44">
        <f t="shared" si="2079"/>
        <v>0</v>
      </c>
      <c r="BI237" s="44">
        <v>0</v>
      </c>
      <c r="BJ237" s="44">
        <f t="shared" si="2080"/>
        <v>0</v>
      </c>
      <c r="BK237" s="44">
        <v>494</v>
      </c>
      <c r="BL237" s="44">
        <f t="shared" si="2081"/>
        <v>10140723.319999998</v>
      </c>
      <c r="BM237" s="44">
        <v>440</v>
      </c>
      <c r="BN237" s="44">
        <f t="shared" si="2082"/>
        <v>9032223.1999999993</v>
      </c>
      <c r="BO237" s="54">
        <v>33</v>
      </c>
      <c r="BP237" s="44">
        <f t="shared" si="2083"/>
        <v>812900.08799999999</v>
      </c>
      <c r="BQ237" s="44">
        <v>0</v>
      </c>
      <c r="BR237" s="44">
        <f t="shared" si="2084"/>
        <v>0</v>
      </c>
      <c r="BS237" s="44">
        <v>0</v>
      </c>
      <c r="BT237" s="44">
        <f t="shared" si="2085"/>
        <v>0</v>
      </c>
      <c r="BU237" s="44">
        <v>50</v>
      </c>
      <c r="BV237" s="44">
        <f t="shared" si="2086"/>
        <v>1026389</v>
      </c>
      <c r="BW237" s="44">
        <v>4</v>
      </c>
      <c r="BX237" s="44">
        <f t="shared" si="2087"/>
        <v>98533.343999999983</v>
      </c>
      <c r="BY237" s="44"/>
      <c r="BZ237" s="44">
        <f t="shared" si="2088"/>
        <v>0</v>
      </c>
      <c r="CA237" s="44">
        <v>0</v>
      </c>
      <c r="CB237" s="44">
        <f t="shared" si="2089"/>
        <v>0</v>
      </c>
      <c r="CC237" s="44">
        <v>30</v>
      </c>
      <c r="CD237" s="44">
        <f t="shared" si="2090"/>
        <v>739000.08000000007</v>
      </c>
      <c r="CE237" s="44">
        <v>0</v>
      </c>
      <c r="CF237" s="44">
        <f t="shared" si="2091"/>
        <v>0</v>
      </c>
      <c r="CG237" s="44">
        <v>70</v>
      </c>
      <c r="CH237" s="44">
        <f t="shared" si="2092"/>
        <v>1436944.5999999999</v>
      </c>
      <c r="CI237" s="44">
        <v>532</v>
      </c>
      <c r="CJ237" s="44">
        <f t="shared" si="2093"/>
        <v>10920778.960000001</v>
      </c>
      <c r="CK237" s="44">
        <v>116</v>
      </c>
      <c r="CL237" s="44">
        <f t="shared" si="2094"/>
        <v>2381222.48</v>
      </c>
      <c r="CM237" s="44">
        <v>167</v>
      </c>
      <c r="CN237" s="44">
        <f t="shared" si="2095"/>
        <v>4113767.1119999993</v>
      </c>
      <c r="CO237" s="44">
        <v>121</v>
      </c>
      <c r="CP237" s="44">
        <f t="shared" si="2096"/>
        <v>2980633.6560000004</v>
      </c>
      <c r="CQ237" s="49">
        <v>148</v>
      </c>
      <c r="CR237" s="44">
        <f t="shared" si="2097"/>
        <v>3038111.44</v>
      </c>
      <c r="CS237" s="44">
        <v>105</v>
      </c>
      <c r="CT237" s="44">
        <f t="shared" si="2098"/>
        <v>2586500.2799999998</v>
      </c>
      <c r="CU237" s="44">
        <v>250</v>
      </c>
      <c r="CV237" s="44">
        <f t="shared" si="2099"/>
        <v>6158334</v>
      </c>
      <c r="CW237" s="44">
        <v>180</v>
      </c>
      <c r="CX237" s="44">
        <f t="shared" si="2100"/>
        <v>4434000.4799999995</v>
      </c>
      <c r="CY237" s="44">
        <v>25</v>
      </c>
      <c r="CZ237" s="44">
        <f t="shared" si="2101"/>
        <v>615833.4</v>
      </c>
      <c r="DA237" s="44">
        <v>203</v>
      </c>
      <c r="DB237" s="44">
        <f t="shared" si="2102"/>
        <v>5000567.2080000006</v>
      </c>
      <c r="DC237" s="44">
        <v>260</v>
      </c>
      <c r="DD237" s="44">
        <f t="shared" si="2103"/>
        <v>5337222.8000000007</v>
      </c>
      <c r="DE237" s="44">
        <v>45</v>
      </c>
      <c r="DF237" s="44">
        <f t="shared" si="2104"/>
        <v>923750.1</v>
      </c>
      <c r="DG237" s="44"/>
      <c r="DH237" s="44">
        <f t="shared" si="2105"/>
        <v>0</v>
      </c>
      <c r="DI237" s="44">
        <v>150</v>
      </c>
      <c r="DJ237" s="44">
        <f t="shared" si="2106"/>
        <v>3695000.4</v>
      </c>
      <c r="DK237" s="44">
        <v>20</v>
      </c>
      <c r="DL237" s="44">
        <f t="shared" si="2107"/>
        <v>653956.42000000004</v>
      </c>
      <c r="DM237" s="44">
        <v>39</v>
      </c>
      <c r="DN237" s="44">
        <f t="shared" si="2108"/>
        <v>1469642.4209999999</v>
      </c>
      <c r="DO237" s="44"/>
      <c r="DP237" s="44">
        <f t="shared" si="2109"/>
        <v>0</v>
      </c>
      <c r="DQ237" s="44">
        <f t="shared" si="2053"/>
        <v>4641</v>
      </c>
      <c r="DR237" s="44">
        <f t="shared" si="2053"/>
        <v>103255759.789</v>
      </c>
    </row>
    <row r="238" spans="1:122" s="9" customFormat="1" ht="45" x14ac:dyDescent="0.25">
      <c r="A238" s="51"/>
      <c r="B238" s="52">
        <v>201</v>
      </c>
      <c r="C238" s="38" t="s">
        <v>369</v>
      </c>
      <c r="D238" s="39">
        <f t="shared" si="1828"/>
        <v>19063</v>
      </c>
      <c r="E238" s="40">
        <v>18530</v>
      </c>
      <c r="F238" s="40">
        <v>18715</v>
      </c>
      <c r="G238" s="53">
        <v>2.38</v>
      </c>
      <c r="H238" s="42">
        <v>1</v>
      </c>
      <c r="I238" s="90">
        <v>0.95</v>
      </c>
      <c r="J238" s="90"/>
      <c r="K238" s="39">
        <v>1.4</v>
      </c>
      <c r="L238" s="39">
        <v>1.68</v>
      </c>
      <c r="M238" s="39">
        <v>2.23</v>
      </c>
      <c r="N238" s="39">
        <v>2.57</v>
      </c>
      <c r="O238" s="44">
        <v>127</v>
      </c>
      <c r="P238" s="44">
        <f>(O238/12*5*$D238*$G238*$H238*$K238*P$8)+(O238/12*4*$E238*$G238*$I238*$K238)+(O238/12*3*$F238*$G238*$I238*$K238)</f>
        <v>7758708.4136333335</v>
      </c>
      <c r="Q238" s="44">
        <v>17</v>
      </c>
      <c r="R238" s="44">
        <f>(Q238/12*5*$D238*$G238*$H238*$K238*R$8)+(Q238/12*4*$E238*$G238*$I238*$K238)+(Q238/12*3*$F238*$G238*$I238*$K238)</f>
        <v>1038567.2679666666</v>
      </c>
      <c r="S238" s="44"/>
      <c r="T238" s="44">
        <f>(S238/12*5*$D238*$G238*$H238*$K238*T$8)+(S238/12*4*$E238*$G238*$I238*$K238)+(S238/12*3*$F238*$G238*$I238*$K238)</f>
        <v>0</v>
      </c>
      <c r="U238" s="44"/>
      <c r="V238" s="44">
        <f>(U238/12*5*$D238*$G238*$H238*$K238*V$8)+(U238/12*4*$E238*$G238*$I238*$K238)+(U238/12*3*$F238*$G238*$I238*$K238)</f>
        <v>0</v>
      </c>
      <c r="W238" s="44"/>
      <c r="X238" s="44">
        <f>(W238/12*5*$D238*$G238*$H238*$K238*X$8)+(W238/12*4*$E238*$G238*$I238*$K238)+(W238/12*3*$F238*$G238*$I238*$K238)</f>
        <v>0</v>
      </c>
      <c r="Y238" s="44">
        <v>30</v>
      </c>
      <c r="Z238" s="44">
        <f>(Y238/12*5*$D238*$G238*$H238*$K238*Z$8)+(Y238/12*4*$E238*$G238*$I238*$K238)+(Y238/12*3*$F238*$G238*$I238*$K238)</f>
        <v>1832765.767</v>
      </c>
      <c r="AA238" s="44">
        <v>610</v>
      </c>
      <c r="AB238" s="44">
        <f>(AA238/12*5*$D238*$G238*$H238*$K238*AB$8)+(AA238/12*4*$E238*$G238*$I238*$K238)+(AA238/12*3*$F238*$G238*$I238*$K238)</f>
        <v>37266237.262333333</v>
      </c>
      <c r="AC238" s="44"/>
      <c r="AD238" s="44">
        <f>(AC238/12*5*$D238*$G238*$H238*$K238*AD$8)+(AC238/12*4*$E238*$G238*$I238*$K238)+(AC238/12*3*$F238*$G238*$I238*$K238)</f>
        <v>0</v>
      </c>
      <c r="AE238" s="44">
        <v>0</v>
      </c>
      <c r="AF238" s="44">
        <f>(AE238/12*5*$D238*$G238*$H238*$K238*AF$8)+(AE238/12*4*$E238*$G238*$I238*$K238)+(AE238/12*3*$F238*$G238*$I238*$K238)</f>
        <v>0</v>
      </c>
      <c r="AG238" s="44">
        <v>0</v>
      </c>
      <c r="AH238" s="44">
        <f>(AG238/12*5*$D238*$G238*$H238*$K238*AH$8)+(AG238/12*4*$E238*$G238*$I238*$K238)+(AG238/12*3*$F238*$G238*$I238*$K238)</f>
        <v>0</v>
      </c>
      <c r="AI238" s="44"/>
      <c r="AJ238" s="44">
        <f>(AI238/12*5*$D238*$G238*$H238*$K238*AJ$8)+(AI238/12*4*$E238*$G238*$I238*$K238)+(AI238/12*3*$F238*$G238*$I238*$K238)</f>
        <v>0</v>
      </c>
      <c r="AK238" s="44"/>
      <c r="AL238" s="44">
        <f>(AK238/12*5*$D238*$G238*$H238*$K238*AL$8)+(AK238/12*4*$E238*$G238*$I238*$K238)+(AK238/12*3*$F238*$G238*$I238*$K238)</f>
        <v>0</v>
      </c>
      <c r="AM238" s="47">
        <v>0</v>
      </c>
      <c r="AN238" s="44">
        <f>(AM238/12*5*$D238*$G238*$H238*$K238*AN$8)+(AM238/12*4*$E238*$G238*$I238*$K238)+(AM238/12*3*$F238*$G238*$I238*$K238)</f>
        <v>0</v>
      </c>
      <c r="AO238" s="48">
        <v>20</v>
      </c>
      <c r="AP238" s="44">
        <f>(AO238/12*5*$D238*$G238*$H238*$L238*AP$8)+(AO238/12*4*$E238*$G238*$I238*$L238)+(AO238/12*3*$F238*$G238*$I238*$L238)</f>
        <v>1470023.6885599997</v>
      </c>
      <c r="AQ238" s="44"/>
      <c r="AR238" s="44">
        <f>(AQ238/12*5*$D238*$G238*$H238*$L238*AR$8)+(AQ238/12*4*$E238*$G238*$I238*$L238)+(AQ238/12*3*$F238*$G238*$I238*$L238)</f>
        <v>0</v>
      </c>
      <c r="AS238" s="44">
        <v>3</v>
      </c>
      <c r="AT238" s="44">
        <f>(AS238/12*5*$D238*$G238*$H238*$L238*AT$8)+(AS238/12*4*$E238*$G238*$I238*$L238)+(AS238/12*3*$F238*$G238*$I238*$L238)</f>
        <v>220503.55328399999</v>
      </c>
      <c r="AU238" s="44"/>
      <c r="AV238" s="44">
        <f>(AU238/12*5*$D238*$G238*$H238*$L238*AV$8)+(AU238/12*4*$E238*$G238*$I238*$L238)+(AU238/12*3*$F238*$G238*$I238*$L238)</f>
        <v>0</v>
      </c>
      <c r="AW238" s="44"/>
      <c r="AX238" s="44">
        <f>(AW238/12*5*$D238*$G238*$H238*$K238*AX$8)+(AW238/12*4*$E238*$G238*$I238*$K238)+(AW238/12*3*$F238*$G238*$I238*$K238)</f>
        <v>0</v>
      </c>
      <c r="AY238" s="44"/>
      <c r="AZ238" s="44">
        <f>(AY238/12*5*$D238*$G238*$H238*$K238*AZ$8)+(AY238/12*4*$E238*$G238*$I238*$K238)+(AY238/12*3*$F238*$G238*$I238*$K238)</f>
        <v>0</v>
      </c>
      <c r="BA238" s="44"/>
      <c r="BB238" s="44">
        <f>(BA238/12*5*$D238*$G238*$H238*$L238*BB$8)+(BA238/12*4*$E238*$G238*$I238*$L238)+(BA238/12*3*$F238*$G238*$I238*$L238)</f>
        <v>0</v>
      </c>
      <c r="BC238" s="44"/>
      <c r="BD238" s="44">
        <f>(BC238/12*5*$D238*$G238*$H238*$K238*BD$8)+(BC238/12*4*$E238*$G238*$I238*$K238)+(BC238/12*3*$F238*$G238*$I238*$K238)</f>
        <v>0</v>
      </c>
      <c r="BE238" s="44"/>
      <c r="BF238" s="44">
        <f>(BE238/12*5*$D238*$G238*$H238*$K238*BF$8)+(BE238/12*4*$E238*$G238*$I238*$K238)+(BE238/12*3*$F238*$G238*$I238*$K238)</f>
        <v>0</v>
      </c>
      <c r="BG238" s="44"/>
      <c r="BH238" s="44">
        <f>(BG238/12*5*$D238*$G238*$H238*$K238*BH$8)+(BG238/12*4*$E238*$G238*$I238*$K238)+(BG238/12*3*$F238*$G238*$I238*$K238)</f>
        <v>0</v>
      </c>
      <c r="BI238" s="44"/>
      <c r="BJ238" s="44">
        <f>(BI238/12*5*$D238*$G238*$H238*$L238*BJ$8)+(BI238/12*4*$E238*$G238*$I238*$L238)+(BI238/12*3*$F238*$G238*$I238*$L238)</f>
        <v>0</v>
      </c>
      <c r="BK238" s="44">
        <v>0</v>
      </c>
      <c r="BL238" s="44">
        <f>(BK238/12*5*$D238*$G238*$H238*$K238*BL$8)+(BK238/12*4*$E238*$G238*$I238*$K238)+(BK238/12*3*$F238*$G238*$I238*$K238)</f>
        <v>0</v>
      </c>
      <c r="BM238" s="44"/>
      <c r="BN238" s="44">
        <f>(BM238/12*5*$D238*$G238*$H238*$K238*BN$8)+(BM238/12*4*$E238*$G238*$I238*$K238)+(BM238/12*3*$F238*$G238*$I238*$K238)</f>
        <v>0</v>
      </c>
      <c r="BO238" s="54"/>
      <c r="BP238" s="44">
        <f>(BO238/12*5*$D238*$G238*$H238*$L238*BP$8)+(BO238/12*4*$E238*$G238*$I238*$L238)+(BO238/12*3*$F238*$G238*$I238*$L238)</f>
        <v>0</v>
      </c>
      <c r="BQ238" s="44">
        <v>0</v>
      </c>
      <c r="BR238" s="44">
        <f>(BQ238/12*5*$D238*$G238*$H238*$L238*BR$8)+(BQ238/12*4*$E238*$G238*$I238*$L238)+(BQ238/12*3*$F238*$G238*$I238*$L238)</f>
        <v>0</v>
      </c>
      <c r="BS238" s="44"/>
      <c r="BT238" s="44">
        <f>(BS238/12*5*$D238*$G238*$H238*$K238*BT$8)+(BS238/12*4*$E238*$G238*$I238*$K238)+(BS238/12*3*$F238*$G238*$I238*$K238)</f>
        <v>0</v>
      </c>
      <c r="BU238" s="44"/>
      <c r="BV238" s="44">
        <f>(BU238/12*5*$D238*$G238*$H238*$K238*BV$8)+(BU238/12*4*$E238*$G238*$I238*$K238)+(BU238/12*3*$F238*$G238*$I238*$K238)</f>
        <v>0</v>
      </c>
      <c r="BW238" s="44"/>
      <c r="BX238" s="44">
        <f>(BW238/12*5*$D238*$G238*$H238*$L238*BX$8)+(BW238/12*4*$E238*$G238*$I238*$L238)+(BW238/12*3*$F238*$G238*$I238*$L238)</f>
        <v>0</v>
      </c>
      <c r="BY238" s="44"/>
      <c r="BZ238" s="44">
        <f>(BY238/12*5*$D238*$G238*$H238*$L238*BZ$8)+(BY238/12*4*$E238*$G238*$I238*$L238)+(BY238/12*3*$F238*$G238*$I238*$L238)</f>
        <v>0</v>
      </c>
      <c r="CA238" s="44"/>
      <c r="CB238" s="44">
        <f>(CA238/12*5*$D238*$G238*$H238*$K238*CB$8)+(CA238/12*4*$E238*$G238*$I238*$K238)+(CA238/12*3*$F238*$G238*$I238*$K238)</f>
        <v>0</v>
      </c>
      <c r="CC238" s="44"/>
      <c r="CD238" s="44">
        <f>(CC238/12*5*$D238*$G238*$H238*$L238*CD$8)+(CC238/12*4*$E238*$G238*$I238*$L238)+(CC238/12*3*$F238*$G238*$I238*$L238)</f>
        <v>0</v>
      </c>
      <c r="CE238" s="44"/>
      <c r="CF238" s="44">
        <f>(CE238/12*5*$D238*$G238*$H238*$K238*CF$8)+(CE238/12*4*$E238*$G238*$I238*$K238)+(CE238/12*3*$F238*$G238*$I238*$K238)</f>
        <v>0</v>
      </c>
      <c r="CG238" s="44"/>
      <c r="CH238" s="44">
        <f>(CG238/12*5*$D238*$G238*$H238*$K238*CH$8)+(CG238/12*4*$E238*$G238*$I238*$K238)+(CG238/12*3*$F238*$G238*$I238*$K238)</f>
        <v>0</v>
      </c>
      <c r="CI238" s="44"/>
      <c r="CJ238" s="44">
        <f>(CI238/12*5*$D238*$G238*$H238*$K238*CJ$8)+(CI238/12*4*$E238*$G238*$I238*$K238)+(CI238/12*3*$F238*$G238*$I238*$K238)</f>
        <v>0</v>
      </c>
      <c r="CK238" s="44"/>
      <c r="CL238" s="44">
        <f>(CK238/12*5*$D238*$G238*$H238*$K238*CL$8)+(CK238/12*4*$E238*$G238*$I238*$K238)+(CK238/12*3*$F238*$G238*$I238*$K238)</f>
        <v>0</v>
      </c>
      <c r="CM238" s="44"/>
      <c r="CN238" s="44">
        <f>(CM238/12*5*$D238*$G238*$H238*$L238*CN$8)+(CM238/12*4*$E238*$G238*$I238*$L238)+(CM238/12*3*$F238*$G238*$I238*$L238)</f>
        <v>0</v>
      </c>
      <c r="CO238" s="44"/>
      <c r="CP238" s="44">
        <f>(CO238/12*5*$D238*$G238*$H238*$L238*CP$8)+(CO238/12*4*$E238*$G238*$I238*$L238)+(CO238/12*3*$F238*$G238*$I238*$L238)</f>
        <v>0</v>
      </c>
      <c r="CQ238" s="49"/>
      <c r="CR238" s="44">
        <f>(CQ238/12*5*$D238*$G238*$H238*$K238*CR$8)+(CQ238/12*4*$E238*$G238*$I238*$K238)+(CQ238/12*3*$F238*$G238*$I238*$K238)</f>
        <v>0</v>
      </c>
      <c r="CS238" s="44"/>
      <c r="CT238" s="44">
        <f>(CS238/12*5*$D238*$G238*$H238*$L238*CT$8)+(CS238/12*4*$E238*$G238*$I238*$L238)+(CS238/12*3*$F238*$G238*$I238*$L238)</f>
        <v>0</v>
      </c>
      <c r="CU238" s="44"/>
      <c r="CV238" s="44">
        <f>(CU238/12*5*$D238*$G238*$H238*$L238*CV$8)+(CU238/12*4*$E238*$G238*$I238*$L238)+(CU238/12*3*$F238*$G238*$I238*$L238)</f>
        <v>0</v>
      </c>
      <c r="CW238" s="44">
        <v>37</v>
      </c>
      <c r="CX238" s="44">
        <f>(CW238/12*5*$D238*$G238*$H238*$L238*CX$8)+(CW238/12*4*$E238*$G238*$I238*$L238)+(CW238/12*3*$F238*$G238*$I238*$L238)</f>
        <v>2840577.2127739997</v>
      </c>
      <c r="CY238" s="44"/>
      <c r="CZ238" s="44">
        <f>(CY238/12*5*$D238*$G238*$H238*$L238*CZ$8)+(CY238/12*4*$E238*$G238*$I238*$L238)+(CY238/12*3*$F238*$G238*$I238*$L238)</f>
        <v>0</v>
      </c>
      <c r="DA238" s="44"/>
      <c r="DB238" s="44">
        <f>(DA238/12*5*$D238*$G238*$H238*$L238*DB$8)+(DA238/12*4*$E238*$G238*$I238*$L238)+(DA238/12*3*$F238*$G238*$I238*$L238)</f>
        <v>0</v>
      </c>
      <c r="DC238" s="44"/>
      <c r="DD238" s="44">
        <f>(DC238/12*5*$D238*$G238*$H238*$K238*DD$8)+(DC238/12*4*$E238*$G238*$I238*$K238)+(DC238/12*3*$F238*$G238*$I238*$K238)</f>
        <v>0</v>
      </c>
      <c r="DE238" s="44"/>
      <c r="DF238" s="44">
        <f>(DE238/12*5*$D238*$G238*$H238*$K238*DF$8)+(DE238/12*4*$E238*$G238*$I238*$K238)+(DE238/12*3*$F238*$G238*$I238*$K238)</f>
        <v>0</v>
      </c>
      <c r="DG238" s="44"/>
      <c r="DH238" s="44">
        <f>(DG238/12*5*$D238*$G238*$H238*$L238*DH$8)+(DG238/12*4*$E238*$G238*$I238*$L238)+(DG238/12*3*$F238*$G238*$I238*$L238)</f>
        <v>0</v>
      </c>
      <c r="DI238" s="44"/>
      <c r="DJ238" s="44">
        <f>(DI238/12*5*$D238*$G238*$H238*$L238*DJ$8)+(DI238/12*4*$E238*$G238*$I238*$L238)+(DI238/12*3*$F238*$G238*$I238*$L238)</f>
        <v>0</v>
      </c>
      <c r="DK238" s="44"/>
      <c r="DL238" s="44">
        <f>(DK238/12*5*$D238*$G238*$H238*$M238*DL$8)+(DK238/12*4*$E238*$G238*$I238*$M238)+(DK238/12*3*$F238*$G238*$I238*$M238)</f>
        <v>0</v>
      </c>
      <c r="DM238" s="44"/>
      <c r="DN238" s="44">
        <f>(DM238/12*5*$D238*$G238*$H238*$N238*DN$8)+(DM238/12*4*$E238*$G238*$I238*$N238)+(DM238/12*3*$F238*$G238*$I238*$N238)</f>
        <v>0</v>
      </c>
      <c r="DO238" s="44"/>
      <c r="DP238" s="44">
        <f t="shared" si="1825"/>
        <v>0</v>
      </c>
      <c r="DQ238" s="44">
        <f t="shared" si="2053"/>
        <v>844</v>
      </c>
      <c r="DR238" s="44">
        <f t="shared" si="2053"/>
        <v>52427383.165551335</v>
      </c>
    </row>
    <row r="239" spans="1:122" s="9" customFormat="1" ht="15.75" customHeight="1" x14ac:dyDescent="0.25">
      <c r="A239" s="51"/>
      <c r="B239" s="52">
        <v>202</v>
      </c>
      <c r="C239" s="38" t="s">
        <v>370</v>
      </c>
      <c r="D239" s="39">
        <f t="shared" si="1828"/>
        <v>19063</v>
      </c>
      <c r="E239" s="40">
        <v>18530</v>
      </c>
      <c r="F239" s="40">
        <v>18715</v>
      </c>
      <c r="G239" s="53">
        <v>0.78</v>
      </c>
      <c r="H239" s="42">
        <v>1</v>
      </c>
      <c r="I239" s="42">
        <v>1</v>
      </c>
      <c r="J239" s="43"/>
      <c r="K239" s="39">
        <v>1.4</v>
      </c>
      <c r="L239" s="39">
        <v>1.68</v>
      </c>
      <c r="M239" s="39">
        <v>2.23</v>
      </c>
      <c r="N239" s="39">
        <v>2.57</v>
      </c>
      <c r="O239" s="44">
        <v>60</v>
      </c>
      <c r="P239" s="44">
        <f t="shared" ref="P239:P240" si="2110">(O239/12*5*$D239*$G239*$H239*$K239*P$8)+(O239/12*4*$E239*$G239*$I239*$K239*P$9)+(O239/12*3*$F239*$G239*$I239*$K239*P$9)</f>
        <v>1307995.6889999998</v>
      </c>
      <c r="Q239" s="44">
        <v>360</v>
      </c>
      <c r="R239" s="44">
        <f t="shared" ref="R239:R240" si="2111">(Q239/12*5*$D239*$G239*$H239*$K239*R$8)+(Q239/12*4*$E239*$G239*$I239*$K239*R$9)+(Q239/12*3*$F239*$G239*$I239*$K239*R$9)</f>
        <v>7847974.1339999996</v>
      </c>
      <c r="S239" s="44">
        <v>0</v>
      </c>
      <c r="T239" s="44">
        <f t="shared" ref="T239:T240" si="2112">(S239/12*5*$D239*$G239*$H239*$K239*T$8)+(S239/12*4*$E239*$G239*$I239*$K239*T$9)+(S239/12*3*$F239*$G239*$I239*$K239*T$9)</f>
        <v>0</v>
      </c>
      <c r="U239" s="44"/>
      <c r="V239" s="44">
        <f t="shared" ref="V239:V240" si="2113">(U239/12*5*$D239*$G239*$H239*$K239*V$8)+(U239/12*4*$E239*$G239*$I239*$K239*V$9)+(U239/12*3*$F239*$G239*$I239*$K239*V$9)</f>
        <v>0</v>
      </c>
      <c r="W239" s="44">
        <v>0</v>
      </c>
      <c r="X239" s="44">
        <f t="shared" ref="X239:X240" si="2114">(W239/12*5*$D239*$G239*$H239*$K239*X$8)+(W239/12*4*$E239*$G239*$I239*$K239*X$9)+(W239/12*3*$F239*$G239*$I239*$K239*X$9)</f>
        <v>0</v>
      </c>
      <c r="Y239" s="44">
        <v>10</v>
      </c>
      <c r="Z239" s="44">
        <f t="shared" ref="Z239:Z240" si="2115">(Y239/12*5*$D239*$G239*$H239*$K239*Z$8)+(Y239/12*4*$E239*$G239*$I239*$K239*Z$9)+(Y239/12*3*$F239*$G239*$I239*$K239*Z$9)</f>
        <v>217999.28150000004</v>
      </c>
      <c r="AA239" s="44">
        <v>6</v>
      </c>
      <c r="AB239" s="44">
        <f t="shared" ref="AB239:AB240" si="2116">(AA239/12*5*$D239*$G239*$H239*$K239*AB$8)+(AA239/12*4*$E239*$G239*$I239*$K239*AB$9)+(AA239/12*3*$F239*$G239*$I239*$K239*AB$9)</f>
        <v>152136.97589999999</v>
      </c>
      <c r="AC239" s="44">
        <v>0</v>
      </c>
      <c r="AD239" s="44">
        <f t="shared" ref="AD239:AD240" si="2117">(AC239/12*5*$D239*$G239*$H239*$K239*AD$8)+(AC239/12*4*$E239*$G239*$I239*$K239*AD$9)+(AC239/12*3*$F239*$G239*$I239*$K239*AD$9)</f>
        <v>0</v>
      </c>
      <c r="AE239" s="44">
        <v>0</v>
      </c>
      <c r="AF239" s="44">
        <f t="shared" ref="AF239:AF240" si="2118">(AE239/12*5*$D239*$G239*$H239*$K239*AF$8)+(AE239/12*4*$E239*$G239*$I239*$K239*AF$9)+(AE239/12*3*$F239*$G239*$I239*$K239*AF$9)</f>
        <v>0</v>
      </c>
      <c r="AG239" s="44">
        <v>0</v>
      </c>
      <c r="AH239" s="44">
        <f t="shared" ref="AH239:AH240" si="2119">(AG239/12*5*$D239*$G239*$H239*$K239*AH$8)+(AG239/12*4*$E239*$G239*$I239*$K239*AH$9)+(AG239/12*3*$F239*$G239*$I239*$K239*AH$9)</f>
        <v>0</v>
      </c>
      <c r="AI239" s="44">
        <v>1</v>
      </c>
      <c r="AJ239" s="44">
        <f t="shared" ref="AJ239:AJ240" si="2120">(AI239/12*5*$D239*$G239*$H239*$K239*AJ$8)+(AI239/12*4*$E239*$G239*$I239*$K239*AJ$9)+(AI239/12*3*$F239*$G239*$I239*$K239*AJ$9)</f>
        <v>18561.738649999999</v>
      </c>
      <c r="AK239" s="44"/>
      <c r="AL239" s="44">
        <f t="shared" ref="AL239:AL240" si="2121">(AK239/12*5*$D239*$G239*$H239*$K239*AL$8)+(AK239/12*4*$E239*$G239*$I239*$K239*AL$9)+(AK239/12*3*$F239*$G239*$I239*$K239*AL$9)</f>
        <v>0</v>
      </c>
      <c r="AM239" s="47">
        <v>0</v>
      </c>
      <c r="AN239" s="44">
        <f t="shared" ref="AN239:AN240" si="2122">(AM239/12*5*$D239*$G239*$H239*$K239*AN$8)+(AM239/12*4*$E239*$G239*$I239*$K239*AN$9)+(AM239/12*3*$F239*$G239*$I239*$K239*AN$9)</f>
        <v>0</v>
      </c>
      <c r="AO239" s="48">
        <v>28</v>
      </c>
      <c r="AP239" s="44">
        <f t="shared" ref="AP239:AP240" si="2123">(AO239/12*5*$D239*$G239*$H239*$L239*AP$8)+(AO239/12*4*$E239*$G239*$I239*$L239*AP$9)+(AO239/12*3*$F239*$G239*$I239*$L239*AP$9)</f>
        <v>705548.72169600008</v>
      </c>
      <c r="AQ239" s="44">
        <v>28</v>
      </c>
      <c r="AR239" s="44">
        <f t="shared" ref="AR239:AR240" si="2124">(AQ239/12*5*$D239*$G239*$H239*$L239*AR$8)+(AQ239/12*4*$E239*$G239*$I239*$L239*AR$9)+(AQ239/12*3*$F239*$G239*$I239*$L239*AR$9)</f>
        <v>623674.41864000005</v>
      </c>
      <c r="AS239" s="44">
        <v>64</v>
      </c>
      <c r="AT239" s="44">
        <f t="shared" ref="AT239:AT240" si="2125">(AS239/12*5*$D239*$G239*$H239*$L239*AT$8)+(AS239/12*4*$E239*$G239*$I239*$L239*AT$9)+(AS239/12*3*$F239*$G239*$I239*$L239*AT$10)</f>
        <v>1612682.7924480001</v>
      </c>
      <c r="AU239" s="44">
        <v>0</v>
      </c>
      <c r="AV239" s="44">
        <f t="shared" ref="AV239:AV240" si="2126">(AU239/12*5*$D239*$G239*$H239*$L239*AV$8)+(AU239/12*4*$E239*$G239*$I239*$L239*AV$9)+(AU239/12*3*$F239*$G239*$I239*$L239*AV$9)</f>
        <v>0</v>
      </c>
      <c r="AW239" s="44"/>
      <c r="AX239" s="44">
        <f t="shared" ref="AX239:AX240" si="2127">(AW239/12*5*$D239*$G239*$H239*$K239*AX$8)+(AW239/12*4*$E239*$G239*$I239*$K239*AX$9)+(AW239/12*3*$F239*$G239*$I239*$K239*AX$9)</f>
        <v>0</v>
      </c>
      <c r="AY239" s="44"/>
      <c r="AZ239" s="44">
        <f t="shared" ref="AZ239:AZ240" si="2128">(AY239/12*5*$D239*$G239*$H239*$K239*AZ$8)+(AY239/12*4*$E239*$G239*$I239*$K239*AZ$9)+(AY239/12*3*$F239*$G239*$I239*$K239*AZ$9)</f>
        <v>0</v>
      </c>
      <c r="BA239" s="44"/>
      <c r="BB239" s="44">
        <f t="shared" ref="BB239:BB240" si="2129">(BA239/12*5*$D239*$G239*$H239*$L239*BB$8)+(BA239/12*4*$E239*$G239*$I239*$L239*BB$9)+(BA239/12*3*$F239*$G239*$I239*$L239*BB$9)</f>
        <v>0</v>
      </c>
      <c r="BC239" s="44">
        <v>0</v>
      </c>
      <c r="BD239" s="44">
        <f t="shared" ref="BD239:BD240" si="2130">(BC239/12*5*$D239*$G239*$H239*$K239*BD$8)+(BC239/12*4*$E239*$G239*$I239*$K239*BD$9)+(BC239/12*3*$F239*$G239*$I239*$K239*BD$9)</f>
        <v>0</v>
      </c>
      <c r="BE239" s="44">
        <v>0</v>
      </c>
      <c r="BF239" s="44">
        <f t="shared" ref="BF239:BF240" si="2131">(BE239/12*5*$D239*$G239*$H239*$K239*BF$8)+(BE239/12*4*$E239*$G239*$I239*$K239*BF$9)+(BE239/12*3*$F239*$G239*$I239*$K239*BF$9)</f>
        <v>0</v>
      </c>
      <c r="BG239" s="44">
        <v>0</v>
      </c>
      <c r="BH239" s="44">
        <f t="shared" ref="BH239:BH240" si="2132">(BG239/12*5*$D239*$G239*$H239*$K239*BH$8)+(BG239/12*4*$E239*$G239*$I239*$K239*BH$9)+(BG239/12*3*$F239*$G239*$I239*$K239*BH$9)</f>
        <v>0</v>
      </c>
      <c r="BI239" s="44">
        <v>0</v>
      </c>
      <c r="BJ239" s="44">
        <f t="shared" ref="BJ239:BJ240" si="2133">(BI239/12*5*$D239*$G239*$H239*$L239*BJ$8)+(BI239/12*4*$E239*$G239*$I239*$L239*BJ$9)+(BI239/12*3*$F239*$G239*$I239*$L239*BJ$9)</f>
        <v>0</v>
      </c>
      <c r="BK239" s="44">
        <v>37</v>
      </c>
      <c r="BL239" s="44">
        <f t="shared" ref="BL239:BL240" si="2134">(BK239/12*5*$D239*$G239*$H239*$K239*BL$8)+(BK239/12*4*$E239*$G239*$I239*$K239*BL$9)+(BK239/12*3*$F239*$G239*$I239*$K239*BL$9)</f>
        <v>812053.07683500007</v>
      </c>
      <c r="BM239" s="44">
        <v>7</v>
      </c>
      <c r="BN239" s="44">
        <f t="shared" ref="BN239:BN240" si="2135">(BM239/12*5*$D239*$G239*$H239*$K239*BN$8)+(BM239/12*4*$E239*$G239*$I239*$K239*BN$9)+(BM239/12*3*$F239*$G239*$I239*$K239*BN$10)</f>
        <v>146989.31702000002</v>
      </c>
      <c r="BO239" s="54">
        <v>130</v>
      </c>
      <c r="BP239" s="44">
        <f t="shared" ref="BP239:BP240" si="2136">(BO239/12*5*$D239*$G239*$H239*$L239*BP$8)+(BO239/12*4*$E239*$G239*$I239*$L239*BP$9)+(BO239/12*3*$F239*$G239*$I239*$L239*BP$9)</f>
        <v>2914123.6488000001</v>
      </c>
      <c r="BQ239" s="44">
        <v>2</v>
      </c>
      <c r="BR239" s="44">
        <f t="shared" ref="BR239:BR240" si="2137">(BQ239/12*5*$D239*$G239*$H239*$L239*BR$8)+(BQ239/12*4*$E239*$G239*$I239*$L239*BR$9)+(BQ239/12*3*$F239*$G239*$I239*$L239*BR$9)</f>
        <v>55671.339359999991</v>
      </c>
      <c r="BS239" s="44"/>
      <c r="BT239" s="44">
        <f t="shared" ref="BT239:BT240" si="2138">(BS239/12*5*$D239*$G239*$H239*$K239*BT$8)+(BS239/12*4*$E239*$G239*$I239*$K239*BT$9)+(BS239/12*3*$F239*$G239*$I239*$K239*BT$9)</f>
        <v>0</v>
      </c>
      <c r="BU239" s="44"/>
      <c r="BV239" s="44">
        <f t="shared" ref="BV239:BV240" si="2139">(BU239/12*5*$D239*$G239*$H239*$K239*BV$8)+(BU239/12*4*$E239*$G239*$I239*$K239*BV$9)+(BU239/12*3*$F239*$G239*$I239*$K239*BV$9)</f>
        <v>0</v>
      </c>
      <c r="BW239" s="44"/>
      <c r="BX239" s="44">
        <f t="shared" ref="BX239:BX240" si="2140">(BW239/12*5*$D239*$G239*$H239*$L239*BX$8)+(BW239/12*4*$E239*$G239*$I239*$L239*BX$9)+(BW239/12*3*$F239*$G239*$I239*$L239*BX$9)</f>
        <v>0</v>
      </c>
      <c r="BY239" s="44"/>
      <c r="BZ239" s="44">
        <f t="shared" ref="BZ239:BZ240" si="2141">(BY239/12*5*$D239*$G239*$H239*$L239*BZ$8)+(BY239/12*4*$E239*$G239*$I239*$L239*BZ$9)+(BY239/12*3*$F239*$G239*$I239*$L239*BZ$9)</f>
        <v>0</v>
      </c>
      <c r="CA239" s="44">
        <v>0</v>
      </c>
      <c r="CB239" s="44">
        <f t="shared" ref="CB239:CB240" si="2142">(CA239/12*5*$D239*$G239*$H239*$K239*CB$8)+(CA239/12*4*$E239*$G239*$I239*$K239*CB$9)+(CA239/12*3*$F239*$G239*$I239*$K239*CB$9)</f>
        <v>0</v>
      </c>
      <c r="CC239" s="44">
        <v>2</v>
      </c>
      <c r="CD239" s="44">
        <f t="shared" ref="CD239:CD240" si="2143">(CC239/12*5*$D239*$G239*$H239*$L239*CD$8)+(CC239/12*4*$E239*$G239*$I239*$L239*CD$9)+(CC239/12*3*$F239*$G239*$I239*$L239*CD$9)</f>
        <v>44832.671519999996</v>
      </c>
      <c r="CE239" s="44">
        <v>0</v>
      </c>
      <c r="CF239" s="44">
        <f t="shared" ref="CF239:CF240" si="2144">(CE239/12*5*$D239*$G239*$H239*$K239*CF$8)+(CE239/12*4*$E239*$G239*$I239*$K239*CF$9)+(CE239/12*3*$F239*$G239*$I239*$K239*CF$9)</f>
        <v>0</v>
      </c>
      <c r="CG239" s="44"/>
      <c r="CH239" s="44">
        <f t="shared" ref="CH239:CH240" si="2145">(CG239/12*5*$D239*$G239*$H239*$K239*CH$8)+(CG239/12*4*$E239*$G239*$I239*$K239*CH$9)+(CG239/12*3*$F239*$G239*$I239*$K239*CH$9)</f>
        <v>0</v>
      </c>
      <c r="CI239" s="44">
        <v>1</v>
      </c>
      <c r="CJ239" s="44">
        <f t="shared" ref="CJ239:CJ240" si="2146">(CI239/12*5*$D239*$G239*$H239*$K239*CJ$8)+(CI239/12*4*$E239*$G239*$I239*$K239*CJ$9)+(CI239/12*3*$F239*$G239*$I239*$K239*CJ$9)</f>
        <v>15477.946119999999</v>
      </c>
      <c r="CK239" s="44">
        <v>10</v>
      </c>
      <c r="CL239" s="44">
        <f t="shared" ref="CL239:CL240" si="2147">(CK239/12*5*$D239*$G239*$H239*$K239*CL$8)+(CK239/12*4*$E239*$G239*$I239*$K239*CL$9)+(CK239/12*3*$F239*$G239*$I239*$K239*CL$9)</f>
        <v>204251.41100000002</v>
      </c>
      <c r="CM239" s="44">
        <v>75</v>
      </c>
      <c r="CN239" s="44">
        <f t="shared" ref="CN239:CN240" si="2148">(CM239/12*5*$D239*$G239*$H239*$L239*CN$8)+(CM239/12*4*$E239*$G239*$I239*$L239*CN$9)+(CM239/12*3*$F239*$G239*$I239*$L239*CN$9)</f>
        <v>1873469.4205499997</v>
      </c>
      <c r="CO239" s="44">
        <v>40</v>
      </c>
      <c r="CP239" s="44">
        <f t="shared" ref="CP239:CP240" si="2149">(CO239/12*5*$D239*$G239*$H239*$L239*CP$8)+(CO239/12*4*$E239*$G239*$I239*$L239*CP$9)+(CO239/12*3*$F239*$G239*$I239*$L239*CP$9)</f>
        <v>1148676.91848</v>
      </c>
      <c r="CQ239" s="49">
        <v>1</v>
      </c>
      <c r="CR239" s="44">
        <f t="shared" ref="CR239:CR240" si="2150">(CQ239/12*5*$D239*$G239*$H239*$K239*CR$8)+(CQ239/12*4*$E239*$G239*$I239*$K239*CR$9)+(CQ239/12*3*$F239*$G239*$I239*$K239*CR$9)</f>
        <v>23196.391399999993</v>
      </c>
      <c r="CS239" s="44">
        <v>12</v>
      </c>
      <c r="CT239" s="44">
        <f t="shared" ref="CT239:CT240" si="2151">(CS239/12*5*$D239*$G239*$H239*$L239*CT$8)+(CS239/12*4*$E239*$G239*$I239*$L239*CT$9)+(CS239/12*3*$F239*$G239*$I239*$L239*CT$9)</f>
        <v>336809.20291199995</v>
      </c>
      <c r="CU239" s="44">
        <v>4</v>
      </c>
      <c r="CV239" s="44">
        <f t="shared" ref="CV239:CV240" si="2152">(CU239/12*5*$D239*$G239*$H239*$L239*CV$8)+(CU239/12*4*$E239*$G239*$I239*$L239*CV$9)+(CU239/12*3*$F239*$G239*$I239*$L239*CV$9)</f>
        <v>97589.598287999994</v>
      </c>
      <c r="CW239" s="44">
        <v>40</v>
      </c>
      <c r="CX239" s="44">
        <f t="shared" ref="CX239:CX240" si="2153">(CW239/12*5*$D239*$G239*$H239*$L239*CX$8)+(CW239/12*4*$E239*$G239*$I239*$L239*CX$9)+(CW239/12*3*$F239*$G239*$I239*$L239*CX$9)</f>
        <v>1124779.0226399999</v>
      </c>
      <c r="CY239" s="44">
        <v>2</v>
      </c>
      <c r="CZ239" s="44">
        <f t="shared" ref="CZ239:CZ240" si="2154">(CY239/12*5*$D239*$G239*$H239*$L239*CZ$8)+(CY239/12*4*$E239*$G239*$I239*$L239*CZ$9)+(CY239/12*3*$F239*$G239*$I239*$L239*CZ$9)</f>
        <v>56134.867151999999</v>
      </c>
      <c r="DA239" s="44">
        <v>5</v>
      </c>
      <c r="DB239" s="44">
        <f t="shared" ref="DB239:DB240" si="2155">(DA239/12*5*$D239*$G239*$H239*$L239*DB$8)+(DA239/12*4*$E239*$G239*$I239*$L239*DB$9)+(DA239/12*3*$F239*$G239*$I239*$L239*DB$9)</f>
        <v>140597.37782999998</v>
      </c>
      <c r="DC239" s="44">
        <v>112</v>
      </c>
      <c r="DD239" s="44">
        <f t="shared" ref="DD239:DD240" si="2156">(DC239/12*5*$D239*$G239*$H239*$K239*DD$8)+(DC239/12*4*$E239*$G239*$I239*$K239*DD$9)+(DC239/12*3*$F239*$G239*$I239*$K239*DD$9)</f>
        <v>2597995.8367999997</v>
      </c>
      <c r="DE239" s="44">
        <v>11</v>
      </c>
      <c r="DF239" s="44">
        <f t="shared" ref="DF239:DF240" si="2157">(DE239/12*5*$D239*$G239*$H239*$K239*DF$8)+(DE239/12*4*$E239*$G239*$I239*$K239*DF$9)+(DE239/12*3*$F239*$G239*$I239*$K239*DF$9)</f>
        <v>262761.40891</v>
      </c>
      <c r="DG239" s="44"/>
      <c r="DH239" s="44">
        <f t="shared" ref="DH239:DH240" si="2158">(DG239/12*5*$D239*$G239*$H239*$L239*DH$8)+(DG239/12*4*$E239*$G239*$I239*$L239*DH$9)+(DG239/12*3*$F239*$G239*$I239*$L239*DH$9)</f>
        <v>0</v>
      </c>
      <c r="DI239" s="44">
        <v>7</v>
      </c>
      <c r="DJ239" s="44">
        <f t="shared" ref="DJ239:DJ240" si="2159">(DI239/12*5*$D239*$G239*$H239*$L239*DJ$8)+(DI239/12*4*$E239*$G239*$I239*$L239*DJ$9)+(DI239/12*3*$F239*$G239*$I239*$L239*DJ$9)</f>
        <v>211291.54956000001</v>
      </c>
      <c r="DK239" s="44">
        <v>2</v>
      </c>
      <c r="DL239" s="44">
        <f t="shared" ref="DL239:DL240" si="2160">(DK239/12*5*$D239*$G239*$H239*$M239*DL$8)+(DK239/12*4*$E239*$G239*$I239*$M239*DL$9)+(DK239/12*3*$F239*$G239*$I239*$M239*DL$9)</f>
        <v>82619.543174999999</v>
      </c>
      <c r="DM239" s="44">
        <v>3</v>
      </c>
      <c r="DN239" s="44">
        <f t="shared" ref="DN239:DN250" si="2161">(DM239/12*5*$D239*$G239*$H239*$N239*DN$8)+(DM239/12*4*$E239*$G239*$I239*$N239*DN$9)+(DM239/12*3*$F239*$G239*$I239*$N239*DN$9)</f>
        <v>133955.5658025</v>
      </c>
      <c r="DO239" s="44"/>
      <c r="DP239" s="44">
        <f t="shared" si="1825"/>
        <v>0</v>
      </c>
      <c r="DQ239" s="44">
        <f t="shared" si="2053"/>
        <v>1060</v>
      </c>
      <c r="DR239" s="44">
        <f t="shared" si="2053"/>
        <v>24769849.8659885</v>
      </c>
    </row>
    <row r="240" spans="1:122" ht="15.75" customHeight="1" x14ac:dyDescent="0.25">
      <c r="A240" s="51"/>
      <c r="B240" s="52">
        <v>203</v>
      </c>
      <c r="C240" s="38" t="s">
        <v>371</v>
      </c>
      <c r="D240" s="39">
        <f t="shared" si="1828"/>
        <v>19063</v>
      </c>
      <c r="E240" s="40">
        <v>18530</v>
      </c>
      <c r="F240" s="40">
        <v>18715</v>
      </c>
      <c r="G240" s="53">
        <v>1.54</v>
      </c>
      <c r="H240" s="42">
        <v>1</v>
      </c>
      <c r="I240" s="42">
        <v>1</v>
      </c>
      <c r="J240" s="43"/>
      <c r="K240" s="39">
        <v>1.4</v>
      </c>
      <c r="L240" s="39">
        <v>1.68</v>
      </c>
      <c r="M240" s="39">
        <v>2.23</v>
      </c>
      <c r="N240" s="39">
        <v>2.57</v>
      </c>
      <c r="O240" s="44">
        <v>6</v>
      </c>
      <c r="P240" s="44">
        <f t="shared" si="2110"/>
        <v>258245.30270000003</v>
      </c>
      <c r="Q240" s="44">
        <v>48</v>
      </c>
      <c r="R240" s="44">
        <f t="shared" si="2111"/>
        <v>2065962.4216000002</v>
      </c>
      <c r="S240" s="44"/>
      <c r="T240" s="44">
        <f t="shared" si="2112"/>
        <v>0</v>
      </c>
      <c r="U240" s="44"/>
      <c r="V240" s="44">
        <f t="shared" si="2113"/>
        <v>0</v>
      </c>
      <c r="W240" s="44"/>
      <c r="X240" s="44">
        <f t="shared" si="2114"/>
        <v>0</v>
      </c>
      <c r="Y240" s="44">
        <v>0</v>
      </c>
      <c r="Z240" s="44">
        <f t="shared" si="2115"/>
        <v>0</v>
      </c>
      <c r="AA240" s="44">
        <v>16</v>
      </c>
      <c r="AB240" s="44">
        <f t="shared" si="2116"/>
        <v>800994.67653333326</v>
      </c>
      <c r="AC240" s="44"/>
      <c r="AD240" s="44">
        <f t="shared" si="2117"/>
        <v>0</v>
      </c>
      <c r="AE240" s="44">
        <v>0</v>
      </c>
      <c r="AF240" s="44">
        <f t="shared" si="2118"/>
        <v>0</v>
      </c>
      <c r="AG240" s="44">
        <v>0</v>
      </c>
      <c r="AH240" s="44">
        <f t="shared" si="2119"/>
        <v>0</v>
      </c>
      <c r="AI240" s="44"/>
      <c r="AJ240" s="44">
        <f t="shared" si="2120"/>
        <v>0</v>
      </c>
      <c r="AK240" s="50"/>
      <c r="AL240" s="44">
        <f t="shared" si="2121"/>
        <v>0</v>
      </c>
      <c r="AM240" s="47">
        <v>0</v>
      </c>
      <c r="AN240" s="44">
        <f t="shared" si="2122"/>
        <v>0</v>
      </c>
      <c r="AO240" s="48">
        <v>2</v>
      </c>
      <c r="AP240" s="44">
        <f t="shared" si="2123"/>
        <v>99500.460751999984</v>
      </c>
      <c r="AQ240" s="44"/>
      <c r="AR240" s="44">
        <f t="shared" si="2124"/>
        <v>0</v>
      </c>
      <c r="AS240" s="44">
        <v>2</v>
      </c>
      <c r="AT240" s="44">
        <f t="shared" si="2125"/>
        <v>99500.460751999984</v>
      </c>
      <c r="AU240" s="44"/>
      <c r="AV240" s="44">
        <f t="shared" si="2126"/>
        <v>0</v>
      </c>
      <c r="AW240" s="44"/>
      <c r="AX240" s="44">
        <f t="shared" si="2127"/>
        <v>0</v>
      </c>
      <c r="AY240" s="44"/>
      <c r="AZ240" s="44">
        <f t="shared" si="2128"/>
        <v>0</v>
      </c>
      <c r="BA240" s="44"/>
      <c r="BB240" s="44">
        <f t="shared" si="2129"/>
        <v>0</v>
      </c>
      <c r="BC240" s="44"/>
      <c r="BD240" s="44">
        <f t="shared" si="2130"/>
        <v>0</v>
      </c>
      <c r="BE240" s="44"/>
      <c r="BF240" s="44">
        <f t="shared" si="2131"/>
        <v>0</v>
      </c>
      <c r="BG240" s="44"/>
      <c r="BH240" s="44">
        <f t="shared" si="2132"/>
        <v>0</v>
      </c>
      <c r="BI240" s="44"/>
      <c r="BJ240" s="44">
        <f t="shared" si="2133"/>
        <v>0</v>
      </c>
      <c r="BK240" s="44">
        <v>0</v>
      </c>
      <c r="BL240" s="44">
        <f t="shared" si="2134"/>
        <v>0</v>
      </c>
      <c r="BM240" s="44"/>
      <c r="BN240" s="44">
        <f t="shared" si="2135"/>
        <v>0</v>
      </c>
      <c r="BO240" s="54"/>
      <c r="BP240" s="44">
        <f t="shared" si="2136"/>
        <v>0</v>
      </c>
      <c r="BQ240" s="44">
        <v>0</v>
      </c>
      <c r="BR240" s="44">
        <f t="shared" si="2137"/>
        <v>0</v>
      </c>
      <c r="BS240" s="44"/>
      <c r="BT240" s="44">
        <f t="shared" si="2138"/>
        <v>0</v>
      </c>
      <c r="BU240" s="44"/>
      <c r="BV240" s="44">
        <f t="shared" si="2139"/>
        <v>0</v>
      </c>
      <c r="BW240" s="44"/>
      <c r="BX240" s="44">
        <f t="shared" si="2140"/>
        <v>0</v>
      </c>
      <c r="BY240" s="44"/>
      <c r="BZ240" s="44">
        <f t="shared" si="2141"/>
        <v>0</v>
      </c>
      <c r="CA240" s="44"/>
      <c r="CB240" s="44">
        <f t="shared" si="2142"/>
        <v>0</v>
      </c>
      <c r="CC240" s="44"/>
      <c r="CD240" s="44">
        <f t="shared" si="2143"/>
        <v>0</v>
      </c>
      <c r="CE240" s="44"/>
      <c r="CF240" s="44">
        <f t="shared" si="2144"/>
        <v>0</v>
      </c>
      <c r="CG240" s="44"/>
      <c r="CH240" s="44">
        <f t="shared" si="2145"/>
        <v>0</v>
      </c>
      <c r="CI240" s="44"/>
      <c r="CJ240" s="44">
        <f t="shared" si="2146"/>
        <v>0</v>
      </c>
      <c r="CK240" s="44"/>
      <c r="CL240" s="44">
        <f t="shared" si="2147"/>
        <v>0</v>
      </c>
      <c r="CM240" s="44"/>
      <c r="CN240" s="44">
        <f t="shared" si="2148"/>
        <v>0</v>
      </c>
      <c r="CO240" s="44"/>
      <c r="CP240" s="44">
        <f t="shared" si="2149"/>
        <v>0</v>
      </c>
      <c r="CQ240" s="49"/>
      <c r="CR240" s="44">
        <f t="shared" si="2150"/>
        <v>0</v>
      </c>
      <c r="CS240" s="44"/>
      <c r="CT240" s="44">
        <f t="shared" si="2151"/>
        <v>0</v>
      </c>
      <c r="CU240" s="44"/>
      <c r="CV240" s="44">
        <f t="shared" si="2152"/>
        <v>0</v>
      </c>
      <c r="CW240" s="44"/>
      <c r="CX240" s="44">
        <f t="shared" si="2153"/>
        <v>0</v>
      </c>
      <c r="CY240" s="44"/>
      <c r="CZ240" s="44">
        <f t="shared" si="2154"/>
        <v>0</v>
      </c>
      <c r="DA240" s="44"/>
      <c r="DB240" s="44">
        <f t="shared" si="2155"/>
        <v>0</v>
      </c>
      <c r="DC240" s="44"/>
      <c r="DD240" s="44">
        <f t="shared" si="2156"/>
        <v>0</v>
      </c>
      <c r="DE240" s="44"/>
      <c r="DF240" s="44">
        <f t="shared" si="2157"/>
        <v>0</v>
      </c>
      <c r="DG240" s="44"/>
      <c r="DH240" s="44">
        <f t="shared" si="2158"/>
        <v>0</v>
      </c>
      <c r="DI240" s="44"/>
      <c r="DJ240" s="44">
        <f t="shared" si="2159"/>
        <v>0</v>
      </c>
      <c r="DK240" s="44"/>
      <c r="DL240" s="44">
        <f t="shared" si="2160"/>
        <v>0</v>
      </c>
      <c r="DM240" s="44"/>
      <c r="DN240" s="44">
        <f t="shared" si="2161"/>
        <v>0</v>
      </c>
      <c r="DO240" s="44"/>
      <c r="DP240" s="44">
        <f t="shared" si="1825"/>
        <v>0</v>
      </c>
      <c r="DQ240" s="44">
        <f t="shared" si="2053"/>
        <v>74</v>
      </c>
      <c r="DR240" s="44">
        <f t="shared" si="2053"/>
        <v>3324203.322337334</v>
      </c>
    </row>
    <row r="241" spans="1:122" s="9" customFormat="1" ht="30" customHeight="1" x14ac:dyDescent="0.25">
      <c r="A241" s="51"/>
      <c r="B241" s="52">
        <v>204</v>
      </c>
      <c r="C241" s="38" t="s">
        <v>372</v>
      </c>
      <c r="D241" s="39">
        <f t="shared" si="1828"/>
        <v>19063</v>
      </c>
      <c r="E241" s="40">
        <v>18530</v>
      </c>
      <c r="F241" s="40">
        <v>18715</v>
      </c>
      <c r="G241" s="53">
        <v>0.75</v>
      </c>
      <c r="H241" s="42">
        <v>1</v>
      </c>
      <c r="I241" s="42">
        <v>1</v>
      </c>
      <c r="J241" s="43"/>
      <c r="K241" s="39">
        <v>1.4</v>
      </c>
      <c r="L241" s="39">
        <v>1.68</v>
      </c>
      <c r="M241" s="39">
        <v>2.23</v>
      </c>
      <c r="N241" s="39">
        <v>2.57</v>
      </c>
      <c r="O241" s="44">
        <v>10</v>
      </c>
      <c r="P241" s="44">
        <f t="shared" ref="P241" si="2162">(O241/12*5*$D241*$G241*$H241*$K241)+(O241/12*4*$E241*$G241*$I241*$K241)+(O241/12*3*$F241*$G241*$I241*$K241)</f>
        <v>197382.5</v>
      </c>
      <c r="Q241" s="44">
        <v>0</v>
      </c>
      <c r="R241" s="44">
        <f>(Q241/12*5*$D241*$G241*$H241*$K241)+(Q241/12*4*$E241*$G241*$I241*$K241)+(Q241/12*3*$F241*$G241*$I241*$K241)</f>
        <v>0</v>
      </c>
      <c r="S241" s="44">
        <v>0</v>
      </c>
      <c r="T241" s="44">
        <f>(S241/12*5*$D241*$G241*$H241*$K241)+(S241/12*4*$E241*$G241*$I241*$K241)+(S241/12*3*$F241*$G241*$I241*$K241)</f>
        <v>0</v>
      </c>
      <c r="U241" s="44"/>
      <c r="V241" s="44">
        <f>(U241/12*5*$D241*$G241*$H241*$K241)+(U241/12*4*$E241*$G241*$I241*$K241)+(U241/12*3*$F241*$G241*$I241*$K241)</f>
        <v>0</v>
      </c>
      <c r="W241" s="44">
        <v>0</v>
      </c>
      <c r="X241" s="44">
        <f>(W241/12*5*$D241*$G241*$H241*$K241)+(W241/12*4*$E241*$G241*$I241*$K241)+(W241/12*3*$F241*$G241*$I241*$K241)</f>
        <v>0</v>
      </c>
      <c r="Y241" s="44">
        <v>5</v>
      </c>
      <c r="Z241" s="44">
        <f>(Y241/12*5*$D241*$G241*$H241*$K241)+(Y241/12*4*$E241*$G241*$I241*$K241)+(Y241/12*3*$F241*$G241*$I241*$K241)</f>
        <v>98691.25</v>
      </c>
      <c r="AA241" s="44">
        <v>0</v>
      </c>
      <c r="AB241" s="44">
        <f>(AA241/12*5*$D241*$G241*$H241*$K241)+(AA241/12*4*$E241*$G241*$I241*$K241)+(AA241/12*3*$F241*$G241*$I241*$K241)</f>
        <v>0</v>
      </c>
      <c r="AC241" s="44">
        <v>0</v>
      </c>
      <c r="AD241" s="44">
        <f>(AC241/12*5*$D241*$G241*$H241*$K241)+(AC241/12*4*$E241*$G241*$I241*$K241)+(AC241/12*3*$F241*$G241*$I241*$K241)</f>
        <v>0</v>
      </c>
      <c r="AE241" s="44">
        <v>0</v>
      </c>
      <c r="AF241" s="44">
        <f>(AE241/12*5*$D241*$G241*$H241*$K241)+(AE241/12*4*$E241*$G241*$I241*$K241)+(AE241/12*3*$F241*$G241*$I241*$K241)</f>
        <v>0</v>
      </c>
      <c r="AG241" s="44">
        <v>100</v>
      </c>
      <c r="AH241" s="44">
        <f>(AG241/12*5*$D241*$G241*$H241*$K241)+(AG241/12*4*$E241*$G241*$I241*$K241)+(AG241/12*3*$F241*$G241*$I241*$K241)</f>
        <v>1973825</v>
      </c>
      <c r="AI241" s="44">
        <v>2</v>
      </c>
      <c r="AJ241" s="44">
        <f>(AI241/12*5*$D241*$G241*$H241*$K241)+(AI241/12*4*$E241*$G241*$I241*$K241)+(AI241/12*3*$F241*$G241*$I241*$K241)</f>
        <v>39476.5</v>
      </c>
      <c r="AK241" s="44">
        <v>37</v>
      </c>
      <c r="AL241" s="44">
        <f>(AK241/12*5*$D241*$G241*$H241*$K241)+(AK241/12*4*$E241*$G241*$I241*$K241)+(AK241/12*3*$F241*$G241*$I241*$K241)</f>
        <v>730315.25</v>
      </c>
      <c r="AM241" s="47">
        <v>0</v>
      </c>
      <c r="AN241" s="44">
        <f>(AM241/12*5*$D241*$G241*$H241*$K241)+(AM241/12*4*$E241*$G241*$I241*$K241)+(AM241/12*3*$F241*$G241*$I241*$K241)</f>
        <v>0</v>
      </c>
      <c r="AO241" s="48">
        <v>895</v>
      </c>
      <c r="AP241" s="44">
        <f>(AO241/12*5*$D241*$G241*$H241*$L241)+(AO241/12*4*$E241*$G241*$I241*$L241)+(AO241/12*3*$F241*$G241*$I241*$L241)</f>
        <v>21198880.5</v>
      </c>
      <c r="AQ241" s="44">
        <v>56</v>
      </c>
      <c r="AR241" s="44">
        <f>(AQ241/12*5*$D241*$G241*$H241*$L241)+(AQ241/12*4*$E241*$G241*$I241*$L241)+(AQ241/12*3*$F241*$G241*$I241*$L241)</f>
        <v>1326410.3999999999</v>
      </c>
      <c r="AS241" s="44">
        <v>33</v>
      </c>
      <c r="AT241" s="44">
        <f>(AS241/12*5*$D241*$G241*$H241*$L241)+(AS241/12*4*$E241*$G241*$I241*$L241)+(AS241/12*3*$F241*$G241*$I241*$L241)</f>
        <v>781634.7</v>
      </c>
      <c r="AU241" s="44">
        <v>0</v>
      </c>
      <c r="AV241" s="44">
        <f>(AU241/12*5*$D241*$G241*$H241*$L241)+(AU241/12*4*$E241*$G241*$I241*$L241)+(AU241/12*3*$F241*$G241*$I241*$L241)</f>
        <v>0</v>
      </c>
      <c r="AW241" s="44"/>
      <c r="AX241" s="44">
        <f>(AW241/12*5*$D241*$G241*$H241*$K241)+(AW241/12*4*$E241*$G241*$I241*$K241)+(AW241/12*3*$F241*$G241*$I241*$K241)</f>
        <v>0</v>
      </c>
      <c r="AY241" s="44"/>
      <c r="AZ241" s="44">
        <f>(AY241/12*5*$D241*$G241*$H241*$K241)+(AY241/12*4*$E241*$G241*$I241*$K241)+(AY241/12*3*$F241*$G241*$I241*$K241)</f>
        <v>0</v>
      </c>
      <c r="BA241" s="44">
        <v>6</v>
      </c>
      <c r="BB241" s="44">
        <f>(BA241/12*5*$D241*$G241*$H241*$L241)+(BA241/12*4*$E241*$G241*$I241*$L241)+(BA241/12*3*$F241*$G241*$I241*$L241)</f>
        <v>142115.4</v>
      </c>
      <c r="BC241" s="44">
        <v>0</v>
      </c>
      <c r="BD241" s="44">
        <f>(BC241/12*5*$D241*$G241*$H241*$K241)+(BC241/12*4*$E241*$G241*$I241*$K241)+(BC241/12*3*$F241*$G241*$I241*$K241)</f>
        <v>0</v>
      </c>
      <c r="BE241" s="44">
        <v>0</v>
      </c>
      <c r="BF241" s="44">
        <f>(BE241/12*5*$D241*$G241*$H241*$K241)+(BE241/12*4*$E241*$G241*$I241*$K241)+(BE241/12*3*$F241*$G241*$I241*$K241)</f>
        <v>0</v>
      </c>
      <c r="BG241" s="44">
        <v>0</v>
      </c>
      <c r="BH241" s="44">
        <f>(BG241/12*5*$D241*$G241*$H241*$K241)+(BG241/12*4*$E241*$G241*$I241*$K241)+(BG241/12*3*$F241*$G241*$I241*$K241)</f>
        <v>0</v>
      </c>
      <c r="BI241" s="44">
        <v>0</v>
      </c>
      <c r="BJ241" s="44">
        <f>(BI241/12*5*$D241*$G241*$H241*$L241)+(BI241/12*4*$E241*$G241*$I241*$L241)+(BI241/12*3*$F241*$G241*$I241*$L241)</f>
        <v>0</v>
      </c>
      <c r="BK241" s="44">
        <v>169</v>
      </c>
      <c r="BL241" s="44">
        <f>(BK241/12*5*$D241*$G241*$H241*$K241)+(BK241/12*4*$E241*$G241*$I241*$K241)+(BK241/12*3*$F241*$G241*$I241*$K241)</f>
        <v>3335764.25</v>
      </c>
      <c r="BM241" s="44">
        <v>71</v>
      </c>
      <c r="BN241" s="44">
        <f>(BM241/12*5*$D241*$G241*$H241*$K241)+(BM241/12*4*$E241*$G241*$I241*$K241)+(BM241/12*3*$F241*$G241*$I241*$K241)</f>
        <v>1401415.75</v>
      </c>
      <c r="BO241" s="54">
        <v>23</v>
      </c>
      <c r="BP241" s="44">
        <f>(BO241/12*5*$D241*$G241*$H241*$L241)+(BO241/12*4*$E241*$G241*$I241*$L241)+(BO241/12*3*$F241*$G241*$I241*$L241)</f>
        <v>544775.69999999995</v>
      </c>
      <c r="BQ241" s="44">
        <v>527</v>
      </c>
      <c r="BR241" s="44">
        <f>(BQ241/12*5*$D241*$G241*$H241*$L241)+(BQ241/12*4*$E241*$G241*$I241*$L241)+(BQ241/12*3*$F241*$G241*$I241*$L241)</f>
        <v>12482469.299999999</v>
      </c>
      <c r="BS241" s="44">
        <v>505</v>
      </c>
      <c r="BT241" s="44">
        <f>(BS241/12*5*$D241*$G241*$H241*$K241)+(BS241/12*4*$E241*$G241*$I241*$K241)+(BS241/12*3*$F241*$G241*$I241*$K241)</f>
        <v>9967816.25</v>
      </c>
      <c r="BU241" s="44">
        <v>8</v>
      </c>
      <c r="BV241" s="44">
        <f>(BU241/12*5*$D241*$G241*$H241*$K241)+(BU241/12*4*$E241*$G241*$I241*$K241)+(BU241/12*3*$F241*$G241*$I241*$K241)</f>
        <v>157906</v>
      </c>
      <c r="BW241" s="44">
        <v>3</v>
      </c>
      <c r="BX241" s="44">
        <f>(BW241/12*5*$D241*$G241*$H241*$L241)+(BW241/12*4*$E241*$G241*$I241*$L241)+(BW241/12*3*$F241*$G241*$I241*$L241)</f>
        <v>71057.7</v>
      </c>
      <c r="BY241" s="44"/>
      <c r="BZ241" s="44">
        <f>(BY241/12*5*$D241*$G241*$H241*$L241)+(BY241/12*4*$E241*$G241*$I241*$L241)+(BY241/12*3*$F241*$G241*$I241*$L241)</f>
        <v>0</v>
      </c>
      <c r="CA241" s="44">
        <v>516</v>
      </c>
      <c r="CB241" s="44">
        <f>(CA241/12*5*$D241*$G241*$H241*$K241)+(CA241/12*4*$E241*$G241*$I241*$K241)+(CA241/12*3*$F241*$G241*$I241*$K241)</f>
        <v>10184937</v>
      </c>
      <c r="CC241" s="44">
        <v>5</v>
      </c>
      <c r="CD241" s="44">
        <f>(CC241/12*5*$D241*$G241*$H241*$L241)+(CC241/12*4*$E241*$G241*$I241*$L241)+(CC241/12*3*$F241*$G241*$I241*$L241)</f>
        <v>118429.5</v>
      </c>
      <c r="CE241" s="44">
        <v>0</v>
      </c>
      <c r="CF241" s="44">
        <f>(CE241/12*5*$D241*$G241*$H241*$K241)+(CE241/12*4*$E241*$G241*$I241*$K241)+(CE241/12*3*$F241*$G241*$I241*$K241)</f>
        <v>0</v>
      </c>
      <c r="CG241" s="44">
        <v>3</v>
      </c>
      <c r="CH241" s="44">
        <f>(CG241/12*5*$D241*$G241*$H241*$K241)+(CG241/12*4*$E241*$G241*$I241*$K241)+(CG241/12*3*$F241*$G241*$I241*$K241)</f>
        <v>59214.75</v>
      </c>
      <c r="CI241" s="44">
        <v>59</v>
      </c>
      <c r="CJ241" s="44">
        <f>(CI241/12*5*$D241*$G241*$H241*$K241)+(CI241/12*4*$E241*$G241*$I241*$K241)+(CI241/12*3*$F241*$G241*$I241*$K241)</f>
        <v>1164556.75</v>
      </c>
      <c r="CK241" s="44">
        <v>228</v>
      </c>
      <c r="CL241" s="44">
        <f>(CK241/12*5*$D241*$G241*$H241*$K241)+(CK241/12*4*$E241*$G241*$I241*$K241)+(CK241/12*3*$F241*$G241*$I241*$K241)</f>
        <v>4500321</v>
      </c>
      <c r="CM241" s="44">
        <v>244</v>
      </c>
      <c r="CN241" s="44">
        <f>(CM241/12*5*$D241*$G241*$H241*$L241)+(CM241/12*4*$E241*$G241*$I241*$L241)+(CM241/12*3*$F241*$G241*$I241*$L241)</f>
        <v>5779359.5999999996</v>
      </c>
      <c r="CO241" s="44">
        <v>140</v>
      </c>
      <c r="CP241" s="44">
        <f>(CO241/12*5*$D241*$G241*$H241*$L241)+(CO241/12*4*$E241*$G241*$I241*$L241)+(CO241/12*3*$F241*$G241*$I241*$L241)</f>
        <v>3316026</v>
      </c>
      <c r="CQ241" s="49">
        <v>227</v>
      </c>
      <c r="CR241" s="44">
        <f>(CQ241/12*5*$D241*$G241*$H241*$K241)+(CQ241/12*4*$E241*$G241*$I241*$K241)+(CQ241/12*3*$F241*$G241*$I241*$K241)</f>
        <v>4480582.75</v>
      </c>
      <c r="CS241" s="44">
        <v>150</v>
      </c>
      <c r="CT241" s="44">
        <f>(CS241/12*5*$D241*$G241*$H241*$L241)+(CS241/12*4*$E241*$G241*$I241*$L241)+(CS241/12*3*$F241*$G241*$I241*$L241)</f>
        <v>3552885</v>
      </c>
      <c r="CU241" s="44">
        <v>450</v>
      </c>
      <c r="CV241" s="44">
        <f>(CU241/12*5*$D241*$G241*$H241*$L241)+(CU241/12*4*$E241*$G241*$I241*$L241)+(CU241/12*3*$F241*$G241*$I241*$L241)</f>
        <v>10658655</v>
      </c>
      <c r="CW241" s="44">
        <v>200</v>
      </c>
      <c r="CX241" s="44">
        <f>(CW241/12*5*$D241*$G241*$H241*$L241)+(CW241/12*4*$E241*$G241*$I241*$L241)+(CW241/12*3*$F241*$G241*$I241*$L241)</f>
        <v>4737180</v>
      </c>
      <c r="CY241" s="44">
        <v>320</v>
      </c>
      <c r="CZ241" s="44">
        <f>(CY241/12*5*$D241*$G241*$H241*$L241)+(CY241/12*4*$E241*$G241*$I241*$L241)+(CY241/12*3*$F241*$G241*$I241*$L241)</f>
        <v>7579488</v>
      </c>
      <c r="DA241" s="44">
        <v>150</v>
      </c>
      <c r="DB241" s="44">
        <f>(DA241/12*5*$D241*$G241*$H241*$L241)+(DA241/12*4*$E241*$G241*$I241*$L241)+(DA241/12*3*$F241*$G241*$I241*$L241)</f>
        <v>3552885</v>
      </c>
      <c r="DC241" s="44">
        <v>395</v>
      </c>
      <c r="DD241" s="44">
        <f>(DC241/12*5*$D241*$G241*$H241*$K241)+(DC241/12*4*$E241*$G241*$I241*$K241)+(DC241/12*3*$F241*$G241*$I241*$K241)</f>
        <v>7796608.75</v>
      </c>
      <c r="DE241" s="44">
        <v>147</v>
      </c>
      <c r="DF241" s="44">
        <f>(DE241/12*5*$D241*$G241*$H241*$K241)+(DE241/12*4*$E241*$G241*$I241*$K241)+(DE241/12*3*$F241*$G241*$I241*$K241)</f>
        <v>2901522.75</v>
      </c>
      <c r="DG241" s="44">
        <v>4</v>
      </c>
      <c r="DH241" s="44">
        <f>(DG241/12*5*$D241*$G241*$H241*$L241)+(DG241/12*4*$E241*$G241*$I241*$L241)+(DG241/12*3*$F241*$G241*$I241*$L241)</f>
        <v>94743.599999999991</v>
      </c>
      <c r="DI241" s="44">
        <v>150</v>
      </c>
      <c r="DJ241" s="44">
        <f>(DI241/12*5*$D241*$G241*$H241*$L241)+(DI241/12*4*$E241*$G241*$I241*$L241)+(DI241/12*3*$F241*$G241*$I241*$L241)</f>
        <v>3552885</v>
      </c>
      <c r="DK241" s="44">
        <v>65</v>
      </c>
      <c r="DL241" s="44">
        <f>(DK241/12*5*$D241*$G241*$H241*$M241)+(DK241/12*4*$E241*$G241*$I241*$M241)+(DK241/12*3*$F241*$G241*$I241*$M241)</f>
        <v>2043613.8125</v>
      </c>
      <c r="DM241" s="44">
        <v>65</v>
      </c>
      <c r="DN241" s="44">
        <f>(DM241/12*5*$D241*$G241*$H241*$N241)+(DM241/12*4*$E241*$G241*$I241*$N241)+(DM241/12*3*$F241*$G241*$I241*$N241)</f>
        <v>2355196.1875</v>
      </c>
      <c r="DO241" s="44"/>
      <c r="DP241" s="44">
        <f>(DO241*$D241*$G241*$H241*$L241)</f>
        <v>0</v>
      </c>
      <c r="DQ241" s="44">
        <f t="shared" si="2053"/>
        <v>5968</v>
      </c>
      <c r="DR241" s="44">
        <f t="shared" si="2053"/>
        <v>132879026.89999998</v>
      </c>
    </row>
    <row r="242" spans="1:122" s="9" customFormat="1" ht="15.75" customHeight="1" x14ac:dyDescent="0.25">
      <c r="A242" s="51"/>
      <c r="B242" s="52">
        <v>205</v>
      </c>
      <c r="C242" s="38" t="s">
        <v>373</v>
      </c>
      <c r="D242" s="39">
        <f t="shared" si="1828"/>
        <v>19063</v>
      </c>
      <c r="E242" s="40">
        <v>18530</v>
      </c>
      <c r="F242" s="40">
        <v>18715</v>
      </c>
      <c r="G242" s="53">
        <v>0.89</v>
      </c>
      <c r="H242" s="42">
        <v>1</v>
      </c>
      <c r="I242" s="42">
        <v>1</v>
      </c>
      <c r="J242" s="43"/>
      <c r="K242" s="39">
        <v>1.4</v>
      </c>
      <c r="L242" s="39">
        <v>1.68</v>
      </c>
      <c r="M242" s="39">
        <v>2.23</v>
      </c>
      <c r="N242" s="39">
        <v>2.57</v>
      </c>
      <c r="O242" s="44">
        <v>181</v>
      </c>
      <c r="P242" s="44">
        <f t="shared" ref="P242:P245" si="2163">(O242/12*5*$D242*$G242*$H242*$K242*P$8)+(O242/12*4*$E242*$G242*$I242*$K242*P$9)+(O242/12*3*$F242*$G242*$I242*$K242*P$9)</f>
        <v>4502244.1354916673</v>
      </c>
      <c r="Q242" s="44">
        <v>0</v>
      </c>
      <c r="R242" s="44">
        <f t="shared" ref="R242:R245" si="2164">(Q242/12*5*$D242*$G242*$H242*$K242*R$8)+(Q242/12*4*$E242*$G242*$I242*$K242*R$9)+(Q242/12*3*$F242*$G242*$I242*$K242*R$9)</f>
        <v>0</v>
      </c>
      <c r="S242" s="44">
        <v>0</v>
      </c>
      <c r="T242" s="44">
        <f t="shared" ref="T242:T245" si="2165">(S242/12*5*$D242*$G242*$H242*$K242*T$8)+(S242/12*4*$E242*$G242*$I242*$K242*T$9)+(S242/12*3*$F242*$G242*$I242*$K242*T$9)</f>
        <v>0</v>
      </c>
      <c r="U242" s="44"/>
      <c r="V242" s="44">
        <f t="shared" ref="V242:V245" si="2166">(U242/12*5*$D242*$G242*$H242*$K242*V$8)+(U242/12*4*$E242*$G242*$I242*$K242*V$9)+(U242/12*3*$F242*$G242*$I242*$K242*V$9)</f>
        <v>0</v>
      </c>
      <c r="W242" s="44">
        <v>0</v>
      </c>
      <c r="X242" s="44">
        <f t="shared" ref="X242:X245" si="2167">(W242/12*5*$D242*$G242*$H242*$K242*X$8)+(W242/12*4*$E242*$G242*$I242*$K242*X$9)+(W242/12*3*$F242*$G242*$I242*$K242*X$9)</f>
        <v>0</v>
      </c>
      <c r="Y242" s="44">
        <v>20</v>
      </c>
      <c r="Z242" s="44">
        <f t="shared" ref="Z242:Z245" si="2168">(Y242/12*5*$D242*$G242*$H242*$K242*Z$8)+(Y242/12*4*$E242*$G242*$I242*$K242*Z$9)+(Y242/12*3*$F242*$G242*$I242*$K242*Z$9)</f>
        <v>497485.53983333334</v>
      </c>
      <c r="AA242" s="44">
        <v>0</v>
      </c>
      <c r="AB242" s="44">
        <f t="shared" ref="AB242:AB245" si="2169">(AA242/12*5*$D242*$G242*$H242*$K242*AB$8)+(AA242/12*4*$E242*$G242*$I242*$K242*AB$9)+(AA242/12*3*$F242*$G242*$I242*$K242*AB$9)</f>
        <v>0</v>
      </c>
      <c r="AC242" s="44">
        <v>0</v>
      </c>
      <c r="AD242" s="44">
        <f t="shared" ref="AD242:AD245" si="2170">(AC242/12*5*$D242*$G242*$H242*$K242*AD$8)+(AC242/12*4*$E242*$G242*$I242*$K242*AD$9)+(AC242/12*3*$F242*$G242*$I242*$K242*AD$9)</f>
        <v>0</v>
      </c>
      <c r="AE242" s="44">
        <v>0</v>
      </c>
      <c r="AF242" s="44">
        <f t="shared" ref="AF242:AF245" si="2171">(AE242/12*5*$D242*$G242*$H242*$K242*AF$8)+(AE242/12*4*$E242*$G242*$I242*$K242*AF$9)+(AE242/12*3*$F242*$G242*$I242*$K242*AF$9)</f>
        <v>0</v>
      </c>
      <c r="AG242" s="44">
        <v>12</v>
      </c>
      <c r="AH242" s="44">
        <f t="shared" ref="AH242:AH245" si="2172">(AG242/12*5*$D242*$G242*$H242*$K242*AH$8)+(AG242/12*4*$E242*$G242*$I242*$K242*AH$9)+(AG242/12*3*$F242*$G242*$I242*$K242*AH$9)</f>
        <v>298491.32390000002</v>
      </c>
      <c r="AI242" s="44">
        <v>0</v>
      </c>
      <c r="AJ242" s="44">
        <f t="shared" ref="AJ242:AJ245" si="2173">(AI242/12*5*$D242*$G242*$H242*$K242*AJ$8)+(AI242/12*4*$E242*$G242*$I242*$K242*AJ$9)+(AI242/12*3*$F242*$G242*$I242*$K242*AJ$9)</f>
        <v>0</v>
      </c>
      <c r="AK242" s="44"/>
      <c r="AL242" s="44">
        <f t="shared" ref="AL242:AL245" si="2174">(AK242/12*5*$D242*$G242*$H242*$K242*AL$8)+(AK242/12*4*$E242*$G242*$I242*$K242*AL$9)+(AK242/12*3*$F242*$G242*$I242*$K242*AL$9)</f>
        <v>0</v>
      </c>
      <c r="AM242" s="47">
        <v>0</v>
      </c>
      <c r="AN242" s="44">
        <f t="shared" ref="AN242:AN245" si="2175">(AM242/12*5*$D242*$G242*$H242*$K242*AN$8)+(AM242/12*4*$E242*$G242*$I242*$K242*AN$9)+(AM242/12*3*$F242*$G242*$I242*$K242*AN$9)</f>
        <v>0</v>
      </c>
      <c r="AO242" s="48">
        <v>112</v>
      </c>
      <c r="AP242" s="44">
        <f t="shared" ref="AP242:AP245" si="2176">(AO242/12*5*$D242*$G242*$H242*$L242*AP$8)+(AO242/12*4*$E242*$G242*$I242*$L242*AP$9)+(AO242/12*3*$F242*$G242*$I242*$L242*AP$9)</f>
        <v>3220196.7297920007</v>
      </c>
      <c r="AQ242" s="44">
        <v>53</v>
      </c>
      <c r="AR242" s="44">
        <f t="shared" ref="AR242:AR245" si="2177">(AQ242/12*5*$D242*$G242*$H242*$L242*AR$8)+(AQ242/12*4*$E242*$G242*$I242*$L242*AR$9)+(AQ242/12*3*$F242*$G242*$I242*$L242*AR$9)</f>
        <v>1347011.0955700001</v>
      </c>
      <c r="AS242" s="44">
        <v>108</v>
      </c>
      <c r="AT242" s="44">
        <f t="shared" ref="AT242:AT245" si="2178">(AS242/12*5*$D242*$G242*$H242*$L242*AT$8)+(AS242/12*4*$E242*$G242*$I242*$L242*AT$9)+(AS242/12*3*$F242*$G242*$I242*$L242*AT$10)</f>
        <v>3105189.7037279997</v>
      </c>
      <c r="AU242" s="44">
        <v>0</v>
      </c>
      <c r="AV242" s="44">
        <f t="shared" ref="AV242:AV245" si="2179">(AU242/12*5*$D242*$G242*$H242*$L242*AV$8)+(AU242/12*4*$E242*$G242*$I242*$L242*AV$9)+(AU242/12*3*$F242*$G242*$I242*$L242*AV$9)</f>
        <v>0</v>
      </c>
      <c r="AW242" s="44"/>
      <c r="AX242" s="44">
        <f t="shared" ref="AX242:AX245" si="2180">(AW242/12*5*$D242*$G242*$H242*$K242*AX$8)+(AW242/12*4*$E242*$G242*$I242*$K242*AX$9)+(AW242/12*3*$F242*$G242*$I242*$K242*AX$9)</f>
        <v>0</v>
      </c>
      <c r="AY242" s="44"/>
      <c r="AZ242" s="44">
        <f t="shared" ref="AZ242:AZ245" si="2181">(AY242/12*5*$D242*$G242*$H242*$K242*AZ$8)+(AY242/12*4*$E242*$G242*$I242*$K242*AZ$9)+(AY242/12*3*$F242*$G242*$I242*$K242*AZ$9)</f>
        <v>0</v>
      </c>
      <c r="BA242" s="44">
        <v>4</v>
      </c>
      <c r="BB242" s="44">
        <f t="shared" ref="BB242:BB245" si="2182">(BA242/12*5*$D242*$G242*$H242*$L242*BB$8)+(BA242/12*4*$E242*$G242*$I242*$L242*BB$9)+(BA242/12*3*$F242*$G242*$I242*$L242*BB$9)</f>
        <v>111866.92663999999</v>
      </c>
      <c r="BC242" s="44">
        <v>0</v>
      </c>
      <c r="BD242" s="44">
        <f t="shared" ref="BD242:BD245" si="2183">(BC242/12*5*$D242*$G242*$H242*$K242*BD$8)+(BC242/12*4*$E242*$G242*$I242*$K242*BD$9)+(BC242/12*3*$F242*$G242*$I242*$K242*BD$9)</f>
        <v>0</v>
      </c>
      <c r="BE242" s="44">
        <v>0</v>
      </c>
      <c r="BF242" s="44">
        <f t="shared" ref="BF242:BF245" si="2184">(BE242/12*5*$D242*$G242*$H242*$K242*BF$8)+(BE242/12*4*$E242*$G242*$I242*$K242*BF$9)+(BE242/12*3*$F242*$G242*$I242*$K242*BF$9)</f>
        <v>0</v>
      </c>
      <c r="BG242" s="44">
        <v>0</v>
      </c>
      <c r="BH242" s="44">
        <f t="shared" ref="BH242:BH245" si="2185">(BG242/12*5*$D242*$G242*$H242*$K242*BH$8)+(BG242/12*4*$E242*$G242*$I242*$K242*BH$9)+(BG242/12*3*$F242*$G242*$I242*$K242*BH$9)</f>
        <v>0</v>
      </c>
      <c r="BI242" s="44">
        <v>0</v>
      </c>
      <c r="BJ242" s="44">
        <f t="shared" ref="BJ242:BJ245" si="2186">(BI242/12*5*$D242*$G242*$H242*$L242*BJ$8)+(BI242/12*4*$E242*$G242*$I242*$L242*BJ$9)+(BI242/12*3*$F242*$G242*$I242*$L242*BJ$9)</f>
        <v>0</v>
      </c>
      <c r="BK242" s="44">
        <v>164</v>
      </c>
      <c r="BL242" s="44">
        <f t="shared" ref="BL242:BL245" si="2187">(BK242/12*5*$D242*$G242*$H242*$K242*BL$8)+(BK242/12*4*$E242*$G242*$I242*$K242*BL$9)+(BK242/12*3*$F242*$G242*$I242*$K242*BL$9)</f>
        <v>4106973.9118099995</v>
      </c>
      <c r="BM242" s="44">
        <v>103</v>
      </c>
      <c r="BN242" s="44">
        <f t="shared" ref="BN242:BN245" si="2188">(BM242/12*5*$D242*$G242*$H242*$K242*BN$8)+(BM242/12*4*$E242*$G242*$I242*$K242*BN$9)+(BM242/12*3*$F242*$G242*$I242*$K242*BN$10)</f>
        <v>2467859.1009566667</v>
      </c>
      <c r="BO242" s="54">
        <v>50</v>
      </c>
      <c r="BP242" s="44">
        <f t="shared" ref="BP242:BP245" si="2189">(BO242/12*5*$D242*$G242*$H242*$L242*BP$8)+(BO242/12*4*$E242*$G242*$I242*$L242*BP$9)+(BO242/12*3*$F242*$G242*$I242*$L242*BP$9)</f>
        <v>1278880.6940000001</v>
      </c>
      <c r="BQ242" s="44">
        <v>0</v>
      </c>
      <c r="BR242" s="44">
        <f t="shared" ref="BR242:BR245" si="2190">(BQ242/12*5*$D242*$G242*$H242*$L242*BR$8)+(BQ242/12*4*$E242*$G242*$I242*$L242*BR$9)+(BQ242/12*3*$F242*$G242*$I242*$L242*BR$9)</f>
        <v>0</v>
      </c>
      <c r="BS242" s="44"/>
      <c r="BT242" s="44">
        <f t="shared" ref="BT242:BT245" si="2191">(BS242/12*5*$D242*$G242*$H242*$K242*BT$8)+(BS242/12*4*$E242*$G242*$I242*$K242*BT$9)+(BS242/12*3*$F242*$G242*$I242*$K242*BT$9)</f>
        <v>0</v>
      </c>
      <c r="BU242" s="44">
        <v>3</v>
      </c>
      <c r="BV242" s="44">
        <f t="shared" ref="BV242:BV245" si="2192">(BU242/12*5*$D242*$G242*$H242*$K242*BV$8)+(BU242/12*4*$E242*$G242*$I242*$K242*BV$9)+(BU242/12*3*$F242*$G242*$I242*$K242*BV$9)</f>
        <v>52982.20018</v>
      </c>
      <c r="BW242" s="44">
        <v>11</v>
      </c>
      <c r="BX242" s="44">
        <f t="shared" ref="BX242:BX245" si="2193">(BW242/12*5*$D242*$G242*$H242*$L242*BX$8)+(BW242/12*4*$E242*$G242*$I242*$L242*BX$9)+(BW242/12*3*$F242*$G242*$I242*$L242*BX$9)</f>
        <v>281353.75268000003</v>
      </c>
      <c r="BY242" s="44"/>
      <c r="BZ242" s="44">
        <f t="shared" ref="BZ242:BZ245" si="2194">(BY242/12*5*$D242*$G242*$H242*$L242*BZ$8)+(BY242/12*4*$E242*$G242*$I242*$L242*BZ$9)+(BY242/12*3*$F242*$G242*$I242*$L242*BZ$9)</f>
        <v>0</v>
      </c>
      <c r="CA242" s="44"/>
      <c r="CB242" s="44">
        <f t="shared" ref="CB242:CB245" si="2195">(CA242/12*5*$D242*$G242*$H242*$K242*CB$8)+(CA242/12*4*$E242*$G242*$I242*$K242*CB$9)+(CA242/12*3*$F242*$G242*$I242*$K242*CB$9)</f>
        <v>0</v>
      </c>
      <c r="CC242" s="44">
        <v>5</v>
      </c>
      <c r="CD242" s="44">
        <f t="shared" ref="CD242:CD245" si="2196">(CC242/12*5*$D242*$G242*$H242*$L242*CD$8)+(CC242/12*4*$E242*$G242*$I242*$L242*CD$9)+(CC242/12*3*$F242*$G242*$I242*$L242*CD$9)</f>
        <v>127888.06940000001</v>
      </c>
      <c r="CE242" s="44">
        <v>0</v>
      </c>
      <c r="CF242" s="44">
        <f t="shared" ref="CF242:CF245" si="2197">(CE242/12*5*$D242*$G242*$H242*$K242*CF$8)+(CE242/12*4*$E242*$G242*$I242*$K242*CF$9)+(CE242/12*3*$F242*$G242*$I242*$K242*CF$9)</f>
        <v>0</v>
      </c>
      <c r="CG242" s="44">
        <v>1</v>
      </c>
      <c r="CH242" s="44">
        <f t="shared" ref="CH242:CH245" si="2198">(CG242/12*5*$D242*$G242*$H242*$K242*CH$8)+(CG242/12*4*$E242*$G242*$I242*$K242*CH$9)+(CG242/12*3*$F242*$G242*$I242*$K242*CH$9)</f>
        <v>17660.733393333328</v>
      </c>
      <c r="CI242" s="44">
        <v>19</v>
      </c>
      <c r="CJ242" s="44">
        <f t="shared" ref="CJ242:CJ245" si="2199">(CI242/12*5*$D242*$G242*$H242*$K242*CJ$8)+(CI242/12*4*$E242*$G242*$I242*$K242*CJ$9)+(CI242/12*3*$F242*$G242*$I242*$K242*CJ$9)</f>
        <v>335553.9344733333</v>
      </c>
      <c r="CK242" s="44">
        <v>12</v>
      </c>
      <c r="CL242" s="44">
        <f t="shared" ref="CL242:CL245" si="2200">(CK242/12*5*$D242*$G242*$H242*$K242*CL$8)+(CK242/12*4*$E242*$G242*$I242*$K242*CL$9)+(CK242/12*3*$F242*$G242*$I242*$K242*CL$9)</f>
        <v>279667.31660000002</v>
      </c>
      <c r="CM242" s="44">
        <v>96</v>
      </c>
      <c r="CN242" s="44">
        <f t="shared" ref="CN242:CN245" si="2201">(CM242/12*5*$D242*$G242*$H242*$L242*CN$8)+(CM242/12*4*$E242*$G242*$I242*$L242*CN$9)+(CM242/12*3*$F242*$G242*$I242*$L242*CN$9)</f>
        <v>2736226.1075520003</v>
      </c>
      <c r="CO242" s="44">
        <v>53</v>
      </c>
      <c r="CP242" s="44">
        <f t="shared" ref="CP242:CP245" si="2202">(CO242/12*5*$D242*$G242*$H242*$L242*CP$8)+(CO242/12*4*$E242*$G242*$I242*$L242*CP$9)+(CO242/12*3*$F242*$G242*$I242*$L242*CP$9)</f>
        <v>1736637.5078430001</v>
      </c>
      <c r="CQ242" s="49">
        <v>20</v>
      </c>
      <c r="CR242" s="44">
        <f t="shared" ref="CR242:CR245" si="2203">(CQ242/12*5*$D242*$G242*$H242*$K242*CR$8)+(CQ242/12*4*$E242*$G242*$I242*$K242*CR$9)+(CQ242/12*3*$F242*$G242*$I242*$K242*CR$9)</f>
        <v>529353.54733333329</v>
      </c>
      <c r="CS242" s="44">
        <v>7</v>
      </c>
      <c r="CT242" s="44">
        <f t="shared" ref="CT242:CT245" si="2204">(CS242/12*5*$D242*$G242*$H242*$L242*CT$8)+(CS242/12*4*$E242*$G242*$I242*$L242*CT$9)+(CS242/12*3*$F242*$G242*$I242*$L242*CT$9)</f>
        <v>224179.629716</v>
      </c>
      <c r="CU242" s="44">
        <v>50</v>
      </c>
      <c r="CV242" s="44">
        <f t="shared" ref="CV242:CV245" si="2205">(CU242/12*5*$D242*$G242*$H242*$L242*CV$8)+(CU242/12*4*$E242*$G242*$I242*$L242*CV$9)+(CU242/12*3*$F242*$G242*$I242*$L242*CV$9)</f>
        <v>1391902.9243000001</v>
      </c>
      <c r="CW242" s="44">
        <v>17</v>
      </c>
      <c r="CX242" s="44">
        <f t="shared" ref="CX242:CX245" si="2206">(CW242/12*5*$D242*$G242*$H242*$L242*CX$8)+(CW242/12*4*$E242*$G242*$I242*$L242*CX$9)+(CW242/12*3*$F242*$G242*$I242*$L242*CX$9)</f>
        <v>545445.72476100002</v>
      </c>
      <c r="CY242" s="44">
        <v>12</v>
      </c>
      <c r="CZ242" s="44">
        <f t="shared" ref="CZ242:CZ245" si="2207">(CY242/12*5*$D242*$G242*$H242*$L242*CZ$8)+(CY242/12*4*$E242*$G242*$I242*$L242*CZ$9)+(CY242/12*3*$F242*$G242*$I242*$L242*CZ$9)</f>
        <v>384307.93665599998</v>
      </c>
      <c r="DA242" s="44">
        <v>22</v>
      </c>
      <c r="DB242" s="44">
        <f t="shared" ref="DB242:DB245" si="2208">(DA242/12*5*$D242*$G242*$H242*$L242*DB$8)+(DA242/12*4*$E242*$G242*$I242*$L242*DB$9)+(DA242/12*3*$F242*$G242*$I242*$L242*DB$9)</f>
        <v>705870.93792599998</v>
      </c>
      <c r="DC242" s="44">
        <v>44</v>
      </c>
      <c r="DD242" s="44">
        <f t="shared" ref="DD242:DD245" si="2209">(DC242/12*5*$D242*$G242*$H242*$K242*DD$8)+(DC242/12*4*$E242*$G242*$I242*$K242*DD$9)+(DC242/12*3*$F242*$G242*$I242*$K242*DD$9)</f>
        <v>1164577.804133333</v>
      </c>
      <c r="DE242" s="44">
        <v>18</v>
      </c>
      <c r="DF242" s="44">
        <f t="shared" ref="DF242:DF245" si="2210">(DE242/12*5*$D242*$G242*$H242*$K242*DF$8)+(DE242/12*4*$E242*$G242*$I242*$K242*DF$9)+(DE242/12*3*$F242*$G242*$I242*$K242*DF$9)</f>
        <v>490610.46279000002</v>
      </c>
      <c r="DG242" s="44">
        <v>9</v>
      </c>
      <c r="DH242" s="44">
        <f t="shared" ref="DH242:DH245" si="2211">(DG242/12*5*$D242*$G242*$H242*$L242*DH$8)+(DG242/12*4*$E242*$G242*$I242*$L242*DH$9)+(DG242/12*3*$F242*$G242*$I242*$L242*DH$9)</f>
        <v>319591.43055000005</v>
      </c>
      <c r="DI242" s="44">
        <v>50</v>
      </c>
      <c r="DJ242" s="44">
        <f t="shared" ref="DJ242:DJ245" si="2212">(DI242/12*5*$D242*$G242*$H242*$L242*DJ$8)+(DI242/12*4*$E242*$G242*$I242*$L242*DJ$9)+(DI242/12*3*$F242*$G242*$I242*$L242*DJ$9)</f>
        <v>1722064.827</v>
      </c>
      <c r="DK242" s="44">
        <v>12</v>
      </c>
      <c r="DL242" s="44">
        <f t="shared" ref="DL242:DL245" si="2213">(DK242/12*5*$D242*$G242*$H242*$M242*DL$8)+(DK242/12*4*$E242*$G242*$I242*$M242*DL$9)+(DK242/12*3*$F242*$G242*$I242*$M242*DL$9)</f>
        <v>565626.10327500012</v>
      </c>
      <c r="DM242" s="44">
        <v>12</v>
      </c>
      <c r="DN242" s="44">
        <f t="shared" si="2161"/>
        <v>611386.94135500002</v>
      </c>
      <c r="DO242" s="44"/>
      <c r="DP242" s="44">
        <f t="shared" si="1825"/>
        <v>0</v>
      </c>
      <c r="DQ242" s="44">
        <f t="shared" si="2053"/>
        <v>1280</v>
      </c>
      <c r="DR242" s="44">
        <f t="shared" si="2053"/>
        <v>35159087.05363901</v>
      </c>
    </row>
    <row r="243" spans="1:122" ht="30" customHeight="1" x14ac:dyDescent="0.25">
      <c r="A243" s="51"/>
      <c r="B243" s="52">
        <v>206</v>
      </c>
      <c r="C243" s="38" t="s">
        <v>374</v>
      </c>
      <c r="D243" s="39">
        <f t="shared" si="1828"/>
        <v>19063</v>
      </c>
      <c r="E243" s="40">
        <v>18530</v>
      </c>
      <c r="F243" s="40">
        <v>18715</v>
      </c>
      <c r="G243" s="58">
        <v>0.27</v>
      </c>
      <c r="H243" s="42">
        <v>1</v>
      </c>
      <c r="I243" s="42">
        <v>1</v>
      </c>
      <c r="J243" s="43"/>
      <c r="K243" s="39">
        <v>1.4</v>
      </c>
      <c r="L243" s="39">
        <v>1.68</v>
      </c>
      <c r="M243" s="39">
        <v>2.23</v>
      </c>
      <c r="N243" s="39">
        <v>2.57</v>
      </c>
      <c r="O243" s="44">
        <v>0</v>
      </c>
      <c r="P243" s="44">
        <f t="shared" si="2163"/>
        <v>0</v>
      </c>
      <c r="Q243" s="44">
        <v>0</v>
      </c>
      <c r="R243" s="44">
        <f t="shared" si="2164"/>
        <v>0</v>
      </c>
      <c r="S243" s="44"/>
      <c r="T243" s="44">
        <f t="shared" si="2165"/>
        <v>0</v>
      </c>
      <c r="U243" s="44"/>
      <c r="V243" s="44">
        <f t="shared" si="2166"/>
        <v>0</v>
      </c>
      <c r="W243" s="44"/>
      <c r="X243" s="44">
        <f t="shared" si="2167"/>
        <v>0</v>
      </c>
      <c r="Y243" s="44">
        <v>0</v>
      </c>
      <c r="Z243" s="44">
        <f t="shared" si="2168"/>
        <v>0</v>
      </c>
      <c r="AA243" s="44"/>
      <c r="AB243" s="44">
        <f t="shared" si="2169"/>
        <v>0</v>
      </c>
      <c r="AC243" s="44"/>
      <c r="AD243" s="44">
        <f t="shared" si="2170"/>
        <v>0</v>
      </c>
      <c r="AE243" s="44">
        <v>0</v>
      </c>
      <c r="AF243" s="44">
        <f t="shared" si="2171"/>
        <v>0</v>
      </c>
      <c r="AG243" s="44">
        <v>7</v>
      </c>
      <c r="AH243" s="44">
        <f t="shared" si="2172"/>
        <v>52822.902825000012</v>
      </c>
      <c r="AI243" s="44"/>
      <c r="AJ243" s="44">
        <f t="shared" si="2173"/>
        <v>0</v>
      </c>
      <c r="AK243" s="44"/>
      <c r="AL243" s="44">
        <f t="shared" si="2174"/>
        <v>0</v>
      </c>
      <c r="AM243" s="47">
        <v>0</v>
      </c>
      <c r="AN243" s="44">
        <f t="shared" si="2175"/>
        <v>0</v>
      </c>
      <c r="AO243" s="48">
        <v>45</v>
      </c>
      <c r="AP243" s="44">
        <f t="shared" si="2176"/>
        <v>392509.93446000002</v>
      </c>
      <c r="AQ243" s="44">
        <v>5</v>
      </c>
      <c r="AR243" s="44">
        <f t="shared" si="2177"/>
        <v>38551.303350000002</v>
      </c>
      <c r="AS243" s="44">
        <v>22</v>
      </c>
      <c r="AT243" s="44">
        <f t="shared" si="2178"/>
        <v>191893.74573600001</v>
      </c>
      <c r="AU243" s="44"/>
      <c r="AV243" s="44">
        <f t="shared" si="2179"/>
        <v>0</v>
      </c>
      <c r="AW243" s="44"/>
      <c r="AX243" s="44">
        <f t="shared" si="2180"/>
        <v>0</v>
      </c>
      <c r="AY243" s="44"/>
      <c r="AZ243" s="44">
        <f t="shared" si="2181"/>
        <v>0</v>
      </c>
      <c r="BA243" s="44"/>
      <c r="BB243" s="44">
        <f t="shared" si="2182"/>
        <v>0</v>
      </c>
      <c r="BC243" s="44"/>
      <c r="BD243" s="44">
        <f t="shared" si="2183"/>
        <v>0</v>
      </c>
      <c r="BE243" s="44"/>
      <c r="BF243" s="44">
        <f t="shared" si="2184"/>
        <v>0</v>
      </c>
      <c r="BG243" s="44"/>
      <c r="BH243" s="44">
        <f t="shared" si="2185"/>
        <v>0</v>
      </c>
      <c r="BI243" s="44"/>
      <c r="BJ243" s="44">
        <f t="shared" si="2186"/>
        <v>0</v>
      </c>
      <c r="BK243" s="44">
        <v>246</v>
      </c>
      <c r="BL243" s="44">
        <f t="shared" si="2187"/>
        <v>1868903.8587450001</v>
      </c>
      <c r="BM243" s="44">
        <v>4</v>
      </c>
      <c r="BN243" s="44">
        <f t="shared" si="2188"/>
        <v>29074.809959999999</v>
      </c>
      <c r="BO243" s="54">
        <v>5</v>
      </c>
      <c r="BP243" s="44">
        <f t="shared" si="2189"/>
        <v>38797.504200000003</v>
      </c>
      <c r="BQ243" s="44">
        <v>41</v>
      </c>
      <c r="BR243" s="44">
        <f t="shared" si="2190"/>
        <v>395052.38891999994</v>
      </c>
      <c r="BS243" s="44"/>
      <c r="BT243" s="44">
        <f t="shared" si="2191"/>
        <v>0</v>
      </c>
      <c r="BU243" s="44"/>
      <c r="BV243" s="44">
        <f t="shared" si="2192"/>
        <v>0</v>
      </c>
      <c r="BW243" s="44"/>
      <c r="BX243" s="44">
        <f t="shared" si="2193"/>
        <v>0</v>
      </c>
      <c r="BY243" s="44"/>
      <c r="BZ243" s="44">
        <f t="shared" si="2194"/>
        <v>0</v>
      </c>
      <c r="CA243" s="44"/>
      <c r="CB243" s="44">
        <f t="shared" si="2195"/>
        <v>0</v>
      </c>
      <c r="CC243" s="44"/>
      <c r="CD243" s="44">
        <f t="shared" si="2196"/>
        <v>0</v>
      </c>
      <c r="CE243" s="44"/>
      <c r="CF243" s="44">
        <f t="shared" si="2197"/>
        <v>0</v>
      </c>
      <c r="CG243" s="44"/>
      <c r="CH243" s="44">
        <f t="shared" si="2198"/>
        <v>0</v>
      </c>
      <c r="CI243" s="44"/>
      <c r="CJ243" s="44">
        <f t="shared" si="2199"/>
        <v>0</v>
      </c>
      <c r="CK243" s="44"/>
      <c r="CL243" s="44">
        <f t="shared" si="2200"/>
        <v>0</v>
      </c>
      <c r="CM243" s="44">
        <v>79</v>
      </c>
      <c r="CN243" s="44">
        <f t="shared" si="2201"/>
        <v>683095.77333899995</v>
      </c>
      <c r="CO243" s="44">
        <v>65</v>
      </c>
      <c r="CP243" s="44">
        <f t="shared" si="2202"/>
        <v>646130.76664500008</v>
      </c>
      <c r="CQ243" s="49">
        <v>12</v>
      </c>
      <c r="CR243" s="44">
        <f t="shared" si="2203"/>
        <v>96354.241199999989</v>
      </c>
      <c r="CS243" s="44">
        <v>15</v>
      </c>
      <c r="CT243" s="44">
        <f t="shared" si="2204"/>
        <v>145734.75125999999</v>
      </c>
      <c r="CU243" s="44">
        <v>3</v>
      </c>
      <c r="CV243" s="44">
        <f t="shared" si="2205"/>
        <v>25335.761094000001</v>
      </c>
      <c r="CW243" s="44">
        <v>95</v>
      </c>
      <c r="CX243" s="44">
        <f t="shared" si="2206"/>
        <v>924698.138805</v>
      </c>
      <c r="CY243" s="44">
        <v>5</v>
      </c>
      <c r="CZ243" s="44">
        <f t="shared" si="2207"/>
        <v>48578.250420000011</v>
      </c>
      <c r="DA243" s="44">
        <v>18</v>
      </c>
      <c r="DB243" s="44">
        <f t="shared" si="2208"/>
        <v>175205.96314200002</v>
      </c>
      <c r="DC243" s="44">
        <v>9</v>
      </c>
      <c r="DD243" s="44">
        <f t="shared" si="2209"/>
        <v>72265.680899999992</v>
      </c>
      <c r="DE243" s="44">
        <v>12</v>
      </c>
      <c r="DF243" s="44">
        <f t="shared" si="2210"/>
        <v>99224.587980000011</v>
      </c>
      <c r="DG243" s="44"/>
      <c r="DH243" s="44">
        <f t="shared" si="2211"/>
        <v>0</v>
      </c>
      <c r="DI243" s="44">
        <v>4</v>
      </c>
      <c r="DJ243" s="44">
        <f t="shared" si="2212"/>
        <v>41793.93288</v>
      </c>
      <c r="DK243" s="44"/>
      <c r="DL243" s="44">
        <f t="shared" si="2213"/>
        <v>0</v>
      </c>
      <c r="DM243" s="44"/>
      <c r="DN243" s="44">
        <f t="shared" si="2161"/>
        <v>0</v>
      </c>
      <c r="DO243" s="44"/>
      <c r="DP243" s="44">
        <f t="shared" si="1825"/>
        <v>0</v>
      </c>
      <c r="DQ243" s="44">
        <f t="shared" si="2053"/>
        <v>692</v>
      </c>
      <c r="DR243" s="44">
        <f t="shared" si="2053"/>
        <v>5966024.2958610021</v>
      </c>
    </row>
    <row r="244" spans="1:122" ht="30" customHeight="1" x14ac:dyDescent="0.25">
      <c r="A244" s="51"/>
      <c r="B244" s="52">
        <v>207</v>
      </c>
      <c r="C244" s="38" t="s">
        <v>375</v>
      </c>
      <c r="D244" s="39">
        <f t="shared" si="1828"/>
        <v>19063</v>
      </c>
      <c r="E244" s="40">
        <v>18530</v>
      </c>
      <c r="F244" s="40">
        <v>18715</v>
      </c>
      <c r="G244" s="58">
        <v>0.63</v>
      </c>
      <c r="H244" s="42">
        <v>1</v>
      </c>
      <c r="I244" s="42">
        <v>1</v>
      </c>
      <c r="J244" s="43"/>
      <c r="K244" s="39">
        <v>1.4</v>
      </c>
      <c r="L244" s="39">
        <v>1.68</v>
      </c>
      <c r="M244" s="39">
        <v>2.23</v>
      </c>
      <c r="N244" s="39">
        <v>2.57</v>
      </c>
      <c r="O244" s="44">
        <v>20</v>
      </c>
      <c r="P244" s="44">
        <f t="shared" si="2163"/>
        <v>352152.68550000002</v>
      </c>
      <c r="Q244" s="44">
        <v>30</v>
      </c>
      <c r="R244" s="44">
        <f t="shared" si="2164"/>
        <v>528229.02824999997</v>
      </c>
      <c r="S244" s="44"/>
      <c r="T244" s="44">
        <f t="shared" si="2165"/>
        <v>0</v>
      </c>
      <c r="U244" s="44"/>
      <c r="V244" s="44">
        <f t="shared" si="2166"/>
        <v>0</v>
      </c>
      <c r="W244" s="44"/>
      <c r="X244" s="44">
        <f t="shared" si="2167"/>
        <v>0</v>
      </c>
      <c r="Y244" s="44">
        <v>1</v>
      </c>
      <c r="Z244" s="44">
        <f t="shared" si="2168"/>
        <v>17607.634275</v>
      </c>
      <c r="AA244" s="44"/>
      <c r="AB244" s="44">
        <f t="shared" si="2169"/>
        <v>0</v>
      </c>
      <c r="AC244" s="44"/>
      <c r="AD244" s="44">
        <f t="shared" si="2170"/>
        <v>0</v>
      </c>
      <c r="AE244" s="44">
        <v>0</v>
      </c>
      <c r="AF244" s="44">
        <f t="shared" si="2171"/>
        <v>0</v>
      </c>
      <c r="AG244" s="44">
        <v>98</v>
      </c>
      <c r="AH244" s="44">
        <f t="shared" si="2172"/>
        <v>1725548.1589499996</v>
      </c>
      <c r="AI244" s="44"/>
      <c r="AJ244" s="44">
        <f t="shared" si="2173"/>
        <v>0</v>
      </c>
      <c r="AK244" s="44"/>
      <c r="AL244" s="44">
        <f t="shared" si="2174"/>
        <v>0</v>
      </c>
      <c r="AM244" s="47">
        <v>5</v>
      </c>
      <c r="AN244" s="44">
        <f t="shared" si="2175"/>
        <v>87512.747437499987</v>
      </c>
      <c r="AO244" s="48">
        <v>69</v>
      </c>
      <c r="AP244" s="44">
        <f t="shared" si="2176"/>
        <v>1404313.321068</v>
      </c>
      <c r="AQ244" s="44">
        <v>6</v>
      </c>
      <c r="AR244" s="44">
        <f t="shared" si="2177"/>
        <v>107943.64937999999</v>
      </c>
      <c r="AS244" s="44">
        <v>51</v>
      </c>
      <c r="AT244" s="44">
        <f t="shared" si="2178"/>
        <v>1037970.715572</v>
      </c>
      <c r="AU244" s="44"/>
      <c r="AV244" s="44">
        <f t="shared" si="2179"/>
        <v>0</v>
      </c>
      <c r="AW244" s="44"/>
      <c r="AX244" s="44">
        <f t="shared" si="2180"/>
        <v>0</v>
      </c>
      <c r="AY244" s="44"/>
      <c r="AZ244" s="44">
        <f t="shared" si="2181"/>
        <v>0</v>
      </c>
      <c r="BA244" s="44">
        <v>9</v>
      </c>
      <c r="BB244" s="44">
        <f t="shared" si="2182"/>
        <v>178170.07697999998</v>
      </c>
      <c r="BC244" s="44"/>
      <c r="BD244" s="44">
        <f t="shared" si="2183"/>
        <v>0</v>
      </c>
      <c r="BE244" s="44"/>
      <c r="BF244" s="44">
        <f t="shared" si="2184"/>
        <v>0</v>
      </c>
      <c r="BG244" s="44"/>
      <c r="BH244" s="44">
        <f t="shared" si="2185"/>
        <v>0</v>
      </c>
      <c r="BI244" s="44"/>
      <c r="BJ244" s="44">
        <f t="shared" si="2186"/>
        <v>0</v>
      </c>
      <c r="BK244" s="44">
        <v>540</v>
      </c>
      <c r="BL244" s="44">
        <f t="shared" si="2187"/>
        <v>9572434.3984500002</v>
      </c>
      <c r="BM244" s="44">
        <v>3</v>
      </c>
      <c r="BN244" s="44">
        <f t="shared" si="2188"/>
        <v>50880.917429999994</v>
      </c>
      <c r="BO244" s="54">
        <v>13</v>
      </c>
      <c r="BP244" s="44">
        <f t="shared" si="2189"/>
        <v>235371.52547999998</v>
      </c>
      <c r="BQ244" s="44">
        <v>30</v>
      </c>
      <c r="BR244" s="44">
        <f t="shared" si="2190"/>
        <v>674479.68839999987</v>
      </c>
      <c r="BS244" s="44"/>
      <c r="BT244" s="44">
        <f t="shared" si="2191"/>
        <v>0</v>
      </c>
      <c r="BU244" s="44">
        <v>0</v>
      </c>
      <c r="BV244" s="44">
        <f t="shared" si="2192"/>
        <v>0</v>
      </c>
      <c r="BW244" s="44"/>
      <c r="BX244" s="44">
        <f t="shared" si="2193"/>
        <v>0</v>
      </c>
      <c r="BY244" s="44"/>
      <c r="BZ244" s="44">
        <f t="shared" si="2194"/>
        <v>0</v>
      </c>
      <c r="CA244" s="44"/>
      <c r="CB244" s="44">
        <f t="shared" si="2195"/>
        <v>0</v>
      </c>
      <c r="CC244" s="44"/>
      <c r="CD244" s="44">
        <f t="shared" si="2196"/>
        <v>0</v>
      </c>
      <c r="CE244" s="44"/>
      <c r="CF244" s="44">
        <f t="shared" si="2197"/>
        <v>0</v>
      </c>
      <c r="CG244" s="44"/>
      <c r="CH244" s="44">
        <f t="shared" si="2198"/>
        <v>0</v>
      </c>
      <c r="CI244" s="44">
        <v>2</v>
      </c>
      <c r="CJ244" s="44">
        <f t="shared" si="2199"/>
        <v>25002.836040000002</v>
      </c>
      <c r="CK244" s="44">
        <v>10</v>
      </c>
      <c r="CL244" s="44">
        <f t="shared" si="2200"/>
        <v>164972.29349999997</v>
      </c>
      <c r="CM244" s="44">
        <v>50</v>
      </c>
      <c r="CN244" s="44">
        <f t="shared" si="2201"/>
        <v>1008791.2264500001</v>
      </c>
      <c r="CO244" s="44">
        <v>11</v>
      </c>
      <c r="CP244" s="44">
        <f t="shared" si="2202"/>
        <v>255138.81554699998</v>
      </c>
      <c r="CQ244" s="49">
        <v>14</v>
      </c>
      <c r="CR244" s="44">
        <f t="shared" si="2203"/>
        <v>262297.65659999999</v>
      </c>
      <c r="CS244" s="44">
        <v>17</v>
      </c>
      <c r="CT244" s="44">
        <f t="shared" si="2204"/>
        <v>385387.45333200006</v>
      </c>
      <c r="CU244" s="44">
        <v>3</v>
      </c>
      <c r="CV244" s="44">
        <f t="shared" si="2205"/>
        <v>59116.775886000003</v>
      </c>
      <c r="CW244" s="44">
        <v>61</v>
      </c>
      <c r="CX244" s="44">
        <f t="shared" si="2206"/>
        <v>1385424.9307709998</v>
      </c>
      <c r="CY244" s="44">
        <v>13</v>
      </c>
      <c r="CZ244" s="44">
        <f t="shared" si="2207"/>
        <v>294708.05254800001</v>
      </c>
      <c r="DA244" s="44">
        <v>31</v>
      </c>
      <c r="DB244" s="44">
        <f t="shared" si="2208"/>
        <v>704068.40744099999</v>
      </c>
      <c r="DC244" s="44">
        <v>15</v>
      </c>
      <c r="DD244" s="44">
        <f t="shared" si="2209"/>
        <v>281033.20349999995</v>
      </c>
      <c r="DE244" s="44">
        <v>12</v>
      </c>
      <c r="DF244" s="44">
        <f t="shared" si="2210"/>
        <v>231524.03861999998</v>
      </c>
      <c r="DG244" s="44"/>
      <c r="DH244" s="44">
        <f t="shared" si="2211"/>
        <v>0</v>
      </c>
      <c r="DI244" s="44">
        <v>5</v>
      </c>
      <c r="DJ244" s="44">
        <f t="shared" si="2212"/>
        <v>121898.9709</v>
      </c>
      <c r="DK244" s="44"/>
      <c r="DL244" s="44">
        <f t="shared" si="2213"/>
        <v>0</v>
      </c>
      <c r="DM244" s="44"/>
      <c r="DN244" s="44">
        <f t="shared" si="2161"/>
        <v>0</v>
      </c>
      <c r="DO244" s="44"/>
      <c r="DP244" s="44">
        <f t="shared" si="1825"/>
        <v>0</v>
      </c>
      <c r="DQ244" s="44">
        <f t="shared" si="2053"/>
        <v>1119</v>
      </c>
      <c r="DR244" s="44">
        <f t="shared" si="2053"/>
        <v>21151979.208307497</v>
      </c>
    </row>
    <row r="245" spans="1:122" ht="45" customHeight="1" x14ac:dyDescent="0.25">
      <c r="A245" s="51"/>
      <c r="B245" s="52">
        <v>208</v>
      </c>
      <c r="C245" s="38" t="s">
        <v>376</v>
      </c>
      <c r="D245" s="39">
        <f>D268</f>
        <v>19063</v>
      </c>
      <c r="E245" s="40">
        <v>18530</v>
      </c>
      <c r="F245" s="40">
        <v>18715</v>
      </c>
      <c r="G245" s="39">
        <v>1</v>
      </c>
      <c r="H245" s="42">
        <v>1</v>
      </c>
      <c r="I245" s="42">
        <v>1</v>
      </c>
      <c r="J245" s="43"/>
      <c r="K245" s="39">
        <v>1.4</v>
      </c>
      <c r="L245" s="39">
        <v>1.68</v>
      </c>
      <c r="M245" s="39">
        <v>2.23</v>
      </c>
      <c r="N245" s="39">
        <v>2.57</v>
      </c>
      <c r="O245" s="44">
        <v>18</v>
      </c>
      <c r="P245" s="44">
        <f t="shared" si="2163"/>
        <v>503075.26500000001</v>
      </c>
      <c r="Q245" s="44">
        <v>0</v>
      </c>
      <c r="R245" s="44">
        <f t="shared" si="2164"/>
        <v>0</v>
      </c>
      <c r="S245" s="44">
        <v>0</v>
      </c>
      <c r="T245" s="44">
        <f t="shared" si="2165"/>
        <v>0</v>
      </c>
      <c r="U245" s="44"/>
      <c r="V245" s="44">
        <f t="shared" si="2166"/>
        <v>0</v>
      </c>
      <c r="W245" s="44">
        <v>46</v>
      </c>
      <c r="X245" s="44">
        <f t="shared" si="2167"/>
        <v>1294332.6935000001</v>
      </c>
      <c r="Y245" s="44">
        <v>0</v>
      </c>
      <c r="Z245" s="44">
        <f t="shared" si="2168"/>
        <v>0</v>
      </c>
      <c r="AA245" s="44">
        <v>0</v>
      </c>
      <c r="AB245" s="44">
        <f t="shared" si="2169"/>
        <v>0</v>
      </c>
      <c r="AC245" s="44">
        <v>0</v>
      </c>
      <c r="AD245" s="44">
        <f t="shared" si="2170"/>
        <v>0</v>
      </c>
      <c r="AE245" s="44">
        <v>0</v>
      </c>
      <c r="AF245" s="44">
        <f t="shared" si="2171"/>
        <v>0</v>
      </c>
      <c r="AG245" s="44">
        <v>0</v>
      </c>
      <c r="AH245" s="44">
        <f t="shared" si="2172"/>
        <v>0</v>
      </c>
      <c r="AI245" s="44"/>
      <c r="AJ245" s="44">
        <f t="shared" si="2173"/>
        <v>0</v>
      </c>
      <c r="AK245" s="44"/>
      <c r="AL245" s="44">
        <f t="shared" si="2174"/>
        <v>0</v>
      </c>
      <c r="AM245" s="47">
        <v>0</v>
      </c>
      <c r="AN245" s="44">
        <f t="shared" si="2175"/>
        <v>0</v>
      </c>
      <c r="AO245" s="48">
        <v>27</v>
      </c>
      <c r="AP245" s="44">
        <f t="shared" si="2176"/>
        <v>872244.29879999999</v>
      </c>
      <c r="AQ245" s="44"/>
      <c r="AR245" s="44">
        <f t="shared" si="2177"/>
        <v>0</v>
      </c>
      <c r="AS245" s="44"/>
      <c r="AT245" s="44">
        <f t="shared" si="2178"/>
        <v>0</v>
      </c>
      <c r="AU245" s="44"/>
      <c r="AV245" s="44">
        <f t="shared" si="2179"/>
        <v>0</v>
      </c>
      <c r="AW245" s="44"/>
      <c r="AX245" s="44">
        <f t="shared" si="2180"/>
        <v>0</v>
      </c>
      <c r="AY245" s="44"/>
      <c r="AZ245" s="44">
        <f t="shared" si="2181"/>
        <v>0</v>
      </c>
      <c r="BA245" s="44">
        <v>0</v>
      </c>
      <c r="BB245" s="44">
        <f t="shared" si="2182"/>
        <v>0</v>
      </c>
      <c r="BC245" s="44">
        <v>0</v>
      </c>
      <c r="BD245" s="44">
        <f t="shared" si="2183"/>
        <v>0</v>
      </c>
      <c r="BE245" s="44">
        <v>0</v>
      </c>
      <c r="BF245" s="44">
        <f t="shared" si="2184"/>
        <v>0</v>
      </c>
      <c r="BG245" s="44">
        <v>0</v>
      </c>
      <c r="BH245" s="44">
        <f t="shared" si="2185"/>
        <v>0</v>
      </c>
      <c r="BI245" s="44">
        <v>0</v>
      </c>
      <c r="BJ245" s="44">
        <f t="shared" si="2186"/>
        <v>0</v>
      </c>
      <c r="BK245" s="44">
        <v>0</v>
      </c>
      <c r="BL245" s="44">
        <f t="shared" si="2187"/>
        <v>0</v>
      </c>
      <c r="BM245" s="44"/>
      <c r="BN245" s="44">
        <f t="shared" si="2188"/>
        <v>0</v>
      </c>
      <c r="BO245" s="54"/>
      <c r="BP245" s="44">
        <f t="shared" si="2189"/>
        <v>0</v>
      </c>
      <c r="BQ245" s="44">
        <v>0</v>
      </c>
      <c r="BR245" s="44">
        <f t="shared" si="2190"/>
        <v>0</v>
      </c>
      <c r="BS245" s="44">
        <v>0</v>
      </c>
      <c r="BT245" s="44">
        <f t="shared" si="2191"/>
        <v>0</v>
      </c>
      <c r="BU245" s="44"/>
      <c r="BV245" s="44">
        <f t="shared" si="2192"/>
        <v>0</v>
      </c>
      <c r="BW245" s="44">
        <v>0</v>
      </c>
      <c r="BX245" s="44">
        <f t="shared" si="2193"/>
        <v>0</v>
      </c>
      <c r="BY245" s="44"/>
      <c r="BZ245" s="44">
        <f t="shared" si="2194"/>
        <v>0</v>
      </c>
      <c r="CA245" s="44">
        <v>0</v>
      </c>
      <c r="CB245" s="44">
        <f t="shared" si="2195"/>
        <v>0</v>
      </c>
      <c r="CC245" s="44"/>
      <c r="CD245" s="44">
        <f t="shared" si="2196"/>
        <v>0</v>
      </c>
      <c r="CE245" s="44">
        <v>0</v>
      </c>
      <c r="CF245" s="44">
        <f t="shared" si="2197"/>
        <v>0</v>
      </c>
      <c r="CG245" s="44"/>
      <c r="CH245" s="44">
        <f t="shared" si="2198"/>
        <v>0</v>
      </c>
      <c r="CI245" s="44"/>
      <c r="CJ245" s="44">
        <f t="shared" si="2199"/>
        <v>0</v>
      </c>
      <c r="CK245" s="44"/>
      <c r="CL245" s="44">
        <f t="shared" si="2200"/>
        <v>0</v>
      </c>
      <c r="CM245" s="44">
        <v>24</v>
      </c>
      <c r="CN245" s="44">
        <f t="shared" si="2201"/>
        <v>768602.83919999993</v>
      </c>
      <c r="CO245" s="44"/>
      <c r="CP245" s="44">
        <f t="shared" si="2202"/>
        <v>0</v>
      </c>
      <c r="CQ245" s="49"/>
      <c r="CR245" s="44">
        <f t="shared" si="2203"/>
        <v>0</v>
      </c>
      <c r="CS245" s="44"/>
      <c r="CT245" s="44">
        <f t="shared" si="2204"/>
        <v>0</v>
      </c>
      <c r="CU245" s="44"/>
      <c r="CV245" s="44">
        <f t="shared" si="2205"/>
        <v>0</v>
      </c>
      <c r="CW245" s="44"/>
      <c r="CX245" s="44">
        <f t="shared" si="2206"/>
        <v>0</v>
      </c>
      <c r="CY245" s="44"/>
      <c r="CZ245" s="44">
        <f t="shared" si="2207"/>
        <v>0</v>
      </c>
      <c r="DA245" s="44"/>
      <c r="DB245" s="44">
        <f t="shared" si="2208"/>
        <v>0</v>
      </c>
      <c r="DC245" s="44"/>
      <c r="DD245" s="44">
        <f t="shared" si="2209"/>
        <v>0</v>
      </c>
      <c r="DE245" s="44"/>
      <c r="DF245" s="44">
        <f t="shared" si="2210"/>
        <v>0</v>
      </c>
      <c r="DG245" s="44"/>
      <c r="DH245" s="44">
        <f t="shared" si="2211"/>
        <v>0</v>
      </c>
      <c r="DI245" s="44"/>
      <c r="DJ245" s="44">
        <f t="shared" si="2212"/>
        <v>0</v>
      </c>
      <c r="DK245" s="44"/>
      <c r="DL245" s="44">
        <f t="shared" si="2213"/>
        <v>0</v>
      </c>
      <c r="DM245" s="44"/>
      <c r="DN245" s="44">
        <f t="shared" si="2161"/>
        <v>0</v>
      </c>
      <c r="DO245" s="44"/>
      <c r="DP245" s="44">
        <f t="shared" si="1825"/>
        <v>0</v>
      </c>
      <c r="DQ245" s="44">
        <f t="shared" si="2053"/>
        <v>115</v>
      </c>
      <c r="DR245" s="44">
        <f t="shared" si="2053"/>
        <v>3438255.0965</v>
      </c>
    </row>
    <row r="246" spans="1:122" ht="15.75" customHeight="1" x14ac:dyDescent="0.25">
      <c r="A246" s="100">
        <v>28</v>
      </c>
      <c r="B246" s="114"/>
      <c r="C246" s="102" t="s">
        <v>377</v>
      </c>
      <c r="D246" s="109">
        <f t="shared" si="1828"/>
        <v>19063</v>
      </c>
      <c r="E246" s="110">
        <v>18530</v>
      </c>
      <c r="F246" s="110">
        <v>18715</v>
      </c>
      <c r="G246" s="115">
        <v>2.09</v>
      </c>
      <c r="H246" s="111">
        <v>1</v>
      </c>
      <c r="I246" s="111">
        <v>1</v>
      </c>
      <c r="J246" s="112"/>
      <c r="K246" s="109">
        <v>1.4</v>
      </c>
      <c r="L246" s="109">
        <v>1.68</v>
      </c>
      <c r="M246" s="109">
        <v>2.23</v>
      </c>
      <c r="N246" s="109">
        <v>2.57</v>
      </c>
      <c r="O246" s="108">
        <f t="shared" ref="O246:BZ246" si="2214">SUM(O247:O251)</f>
        <v>261</v>
      </c>
      <c r="P246" s="108">
        <f t="shared" si="2214"/>
        <v>17684614.168316666</v>
      </c>
      <c r="Q246" s="108">
        <f t="shared" si="2214"/>
        <v>26</v>
      </c>
      <c r="R246" s="108">
        <f t="shared" si="2214"/>
        <v>1591953.7274666666</v>
      </c>
      <c r="S246" s="108">
        <v>0</v>
      </c>
      <c r="T246" s="108">
        <f t="shared" ref="T246:AF246" si="2215">SUM(T247:T251)</f>
        <v>0</v>
      </c>
      <c r="U246" s="108">
        <f t="shared" si="2215"/>
        <v>0</v>
      </c>
      <c r="V246" s="108">
        <f t="shared" si="2215"/>
        <v>0</v>
      </c>
      <c r="W246" s="108">
        <f t="shared" si="2215"/>
        <v>82</v>
      </c>
      <c r="X246" s="108">
        <f t="shared" si="2215"/>
        <v>6259913.60078</v>
      </c>
      <c r="Y246" s="108">
        <f t="shared" si="2215"/>
        <v>2</v>
      </c>
      <c r="Z246" s="108">
        <f t="shared" si="2215"/>
        <v>114589.36591666666</v>
      </c>
      <c r="AA246" s="108">
        <f t="shared" si="2215"/>
        <v>0</v>
      </c>
      <c r="AB246" s="108">
        <f t="shared" si="2215"/>
        <v>0</v>
      </c>
      <c r="AC246" s="108">
        <f t="shared" si="2215"/>
        <v>0</v>
      </c>
      <c r="AD246" s="108">
        <f t="shared" si="2215"/>
        <v>0</v>
      </c>
      <c r="AE246" s="108">
        <f t="shared" si="2215"/>
        <v>0</v>
      </c>
      <c r="AF246" s="108">
        <f t="shared" si="2215"/>
        <v>0</v>
      </c>
      <c r="AG246" s="108">
        <f t="shared" si="2214"/>
        <v>46</v>
      </c>
      <c r="AH246" s="108">
        <f t="shared" si="2214"/>
        <v>2922470.5360083329</v>
      </c>
      <c r="AI246" s="108">
        <f t="shared" si="2214"/>
        <v>0</v>
      </c>
      <c r="AJ246" s="108">
        <f t="shared" si="2214"/>
        <v>0</v>
      </c>
      <c r="AK246" s="108">
        <f t="shared" si="2214"/>
        <v>0</v>
      </c>
      <c r="AL246" s="108">
        <f t="shared" si="2214"/>
        <v>0</v>
      </c>
      <c r="AM246" s="108">
        <f t="shared" si="2214"/>
        <v>0</v>
      </c>
      <c r="AN246" s="108">
        <f t="shared" si="2214"/>
        <v>0</v>
      </c>
      <c r="AO246" s="108">
        <f t="shared" si="2214"/>
        <v>39</v>
      </c>
      <c r="AP246" s="108">
        <f t="shared" si="2214"/>
        <v>2436146.0212040003</v>
      </c>
      <c r="AQ246" s="108">
        <f t="shared" si="2214"/>
        <v>0</v>
      </c>
      <c r="AR246" s="108">
        <f t="shared" si="2214"/>
        <v>0</v>
      </c>
      <c r="AS246" s="108">
        <f t="shared" si="2214"/>
        <v>82</v>
      </c>
      <c r="AT246" s="108">
        <f t="shared" si="2214"/>
        <v>4976961.3582639992</v>
      </c>
      <c r="AU246" s="108">
        <f t="shared" si="2214"/>
        <v>0</v>
      </c>
      <c r="AV246" s="108">
        <f t="shared" si="2214"/>
        <v>0</v>
      </c>
      <c r="AW246" s="108">
        <f t="shared" si="2214"/>
        <v>0</v>
      </c>
      <c r="AX246" s="108">
        <f t="shared" si="2214"/>
        <v>0</v>
      </c>
      <c r="AY246" s="108">
        <f t="shared" si="2214"/>
        <v>0</v>
      </c>
      <c r="AZ246" s="108">
        <f t="shared" si="2214"/>
        <v>0</v>
      </c>
      <c r="BA246" s="108">
        <f t="shared" si="2214"/>
        <v>3</v>
      </c>
      <c r="BB246" s="108">
        <f t="shared" si="2214"/>
        <v>185083.20165999999</v>
      </c>
      <c r="BC246" s="108">
        <f t="shared" si="2214"/>
        <v>0</v>
      </c>
      <c r="BD246" s="108">
        <f t="shared" si="2214"/>
        <v>0</v>
      </c>
      <c r="BE246" s="108">
        <f t="shared" si="2214"/>
        <v>0</v>
      </c>
      <c r="BF246" s="108">
        <f t="shared" si="2214"/>
        <v>0</v>
      </c>
      <c r="BG246" s="108">
        <v>0</v>
      </c>
      <c r="BH246" s="108">
        <f t="shared" ref="BH246:BI246" si="2216">SUM(BH247:BH251)</f>
        <v>0</v>
      </c>
      <c r="BI246" s="108">
        <f t="shared" si="2216"/>
        <v>0</v>
      </c>
      <c r="BJ246" s="108">
        <f t="shared" si="2214"/>
        <v>0</v>
      </c>
      <c r="BK246" s="108">
        <f t="shared" si="2214"/>
        <v>8</v>
      </c>
      <c r="BL246" s="108">
        <f t="shared" si="2214"/>
        <v>461457.74289999995</v>
      </c>
      <c r="BM246" s="108">
        <f t="shared" si="2214"/>
        <v>5</v>
      </c>
      <c r="BN246" s="108">
        <f t="shared" si="2214"/>
        <v>275941.48341666663</v>
      </c>
      <c r="BO246" s="108">
        <f t="shared" si="2214"/>
        <v>0</v>
      </c>
      <c r="BP246" s="108">
        <f t="shared" si="2214"/>
        <v>0</v>
      </c>
      <c r="BQ246" s="108">
        <f t="shared" si="2214"/>
        <v>0</v>
      </c>
      <c r="BR246" s="108">
        <f t="shared" si="2214"/>
        <v>0</v>
      </c>
      <c r="BS246" s="108">
        <f t="shared" si="2214"/>
        <v>0</v>
      </c>
      <c r="BT246" s="108">
        <f t="shared" si="2214"/>
        <v>0</v>
      </c>
      <c r="BU246" s="108">
        <f t="shared" si="2214"/>
        <v>0</v>
      </c>
      <c r="BV246" s="108">
        <f t="shared" si="2214"/>
        <v>0</v>
      </c>
      <c r="BW246" s="108">
        <f t="shared" si="2214"/>
        <v>0</v>
      </c>
      <c r="BX246" s="108">
        <f t="shared" si="2214"/>
        <v>0</v>
      </c>
      <c r="BY246" s="108">
        <f t="shared" si="2214"/>
        <v>0</v>
      </c>
      <c r="BZ246" s="108">
        <f t="shared" si="2214"/>
        <v>0</v>
      </c>
      <c r="CA246" s="108">
        <f t="shared" ref="CA246:DR246" si="2217">SUM(CA247:CA251)</f>
        <v>0</v>
      </c>
      <c r="CB246" s="108">
        <f t="shared" si="2217"/>
        <v>0</v>
      </c>
      <c r="CC246" s="108">
        <f t="shared" si="2217"/>
        <v>2</v>
      </c>
      <c r="CD246" s="108">
        <f t="shared" si="2217"/>
        <v>110357.34527999998</v>
      </c>
      <c r="CE246" s="108">
        <f t="shared" si="2217"/>
        <v>0</v>
      </c>
      <c r="CF246" s="108">
        <f t="shared" si="2217"/>
        <v>0</v>
      </c>
      <c r="CG246" s="108">
        <f t="shared" si="2217"/>
        <v>0</v>
      </c>
      <c r="CH246" s="108">
        <f t="shared" si="2217"/>
        <v>0</v>
      </c>
      <c r="CI246" s="108">
        <f t="shared" si="2217"/>
        <v>0</v>
      </c>
      <c r="CJ246" s="108">
        <f t="shared" si="2217"/>
        <v>0</v>
      </c>
      <c r="CK246" s="108">
        <f t="shared" si="2217"/>
        <v>5</v>
      </c>
      <c r="CL246" s="108">
        <f t="shared" si="2217"/>
        <v>251386.35200000001</v>
      </c>
      <c r="CM246" s="108">
        <f t="shared" si="2217"/>
        <v>38</v>
      </c>
      <c r="CN246" s="108">
        <f t="shared" si="2217"/>
        <v>2354806.948599</v>
      </c>
      <c r="CO246" s="108">
        <f t="shared" si="2217"/>
        <v>13</v>
      </c>
      <c r="CP246" s="108">
        <f t="shared" si="2217"/>
        <v>918941.5347839999</v>
      </c>
      <c r="CQ246" s="113">
        <f t="shared" si="2217"/>
        <v>3</v>
      </c>
      <c r="CR246" s="108">
        <f t="shared" si="2217"/>
        <v>179028.55926666662</v>
      </c>
      <c r="CS246" s="108">
        <f t="shared" si="2217"/>
        <v>8</v>
      </c>
      <c r="CT246" s="108">
        <f t="shared" si="2217"/>
        <v>511690.90442400001</v>
      </c>
      <c r="CU246" s="108">
        <f t="shared" si="2217"/>
        <v>3</v>
      </c>
      <c r="CV246" s="108">
        <f t="shared" si="2217"/>
        <v>180165.41222399997</v>
      </c>
      <c r="CW246" s="108">
        <f t="shared" si="2217"/>
        <v>28</v>
      </c>
      <c r="CX246" s="108">
        <f t="shared" si="2217"/>
        <v>1779458.094792</v>
      </c>
      <c r="CY246" s="108">
        <f t="shared" si="2217"/>
        <v>10</v>
      </c>
      <c r="CZ246" s="108">
        <f t="shared" si="2217"/>
        <v>586177.55506799987</v>
      </c>
      <c r="DA246" s="108">
        <f t="shared" si="2217"/>
        <v>9</v>
      </c>
      <c r="DB246" s="108">
        <f t="shared" si="2217"/>
        <v>627641.11487699987</v>
      </c>
      <c r="DC246" s="108">
        <f t="shared" si="2217"/>
        <v>18</v>
      </c>
      <c r="DD246" s="108">
        <f t="shared" si="2217"/>
        <v>926071.31819999986</v>
      </c>
      <c r="DE246" s="108">
        <f t="shared" si="2217"/>
        <v>10</v>
      </c>
      <c r="DF246" s="108">
        <f t="shared" si="2217"/>
        <v>576666.35545166652</v>
      </c>
      <c r="DG246" s="108">
        <f t="shared" si="2217"/>
        <v>1</v>
      </c>
      <c r="DH246" s="108">
        <f t="shared" si="2217"/>
        <v>76606.185599999997</v>
      </c>
      <c r="DI246" s="108">
        <f t="shared" si="2217"/>
        <v>6</v>
      </c>
      <c r="DJ246" s="108">
        <f t="shared" si="2217"/>
        <v>372275.58731999999</v>
      </c>
      <c r="DK246" s="108">
        <f t="shared" si="2217"/>
        <v>0</v>
      </c>
      <c r="DL246" s="108">
        <f t="shared" si="2217"/>
        <v>0</v>
      </c>
      <c r="DM246" s="108">
        <f t="shared" si="2217"/>
        <v>7</v>
      </c>
      <c r="DN246" s="108">
        <f t="shared" si="2217"/>
        <v>668060.44996374985</v>
      </c>
      <c r="DO246" s="108">
        <f t="shared" si="2217"/>
        <v>0</v>
      </c>
      <c r="DP246" s="108">
        <f t="shared" si="2217"/>
        <v>0</v>
      </c>
      <c r="DQ246" s="108">
        <f t="shared" si="2217"/>
        <v>715</v>
      </c>
      <c r="DR246" s="108">
        <f t="shared" si="2217"/>
        <v>47028464.923783079</v>
      </c>
    </row>
    <row r="247" spans="1:122" ht="28.5" customHeight="1" x14ac:dyDescent="0.25">
      <c r="A247" s="51"/>
      <c r="B247" s="52">
        <v>209</v>
      </c>
      <c r="C247" s="38" t="s">
        <v>378</v>
      </c>
      <c r="D247" s="39">
        <f t="shared" si="1828"/>
        <v>19063</v>
      </c>
      <c r="E247" s="40">
        <v>18530</v>
      </c>
      <c r="F247" s="40">
        <v>18715</v>
      </c>
      <c r="G247" s="53">
        <v>2.0499999999999998</v>
      </c>
      <c r="H247" s="42">
        <v>1</v>
      </c>
      <c r="I247" s="42">
        <v>1</v>
      </c>
      <c r="J247" s="43"/>
      <c r="K247" s="39">
        <v>1.4</v>
      </c>
      <c r="L247" s="39">
        <v>1.68</v>
      </c>
      <c r="M247" s="39">
        <v>2.23</v>
      </c>
      <c r="N247" s="39">
        <v>2.57</v>
      </c>
      <c r="O247" s="44">
        <v>54</v>
      </c>
      <c r="P247" s="44">
        <f t="shared" ref="P247:P250" si="2218">(O247/12*5*$D247*$G247*$H247*$K247*P$8)+(O247/12*4*$E247*$G247*$I247*$K247*P$9)+(O247/12*3*$F247*$G247*$I247*$K247*P$9)</f>
        <v>3093912.8797499994</v>
      </c>
      <c r="Q247" s="44">
        <v>0</v>
      </c>
      <c r="R247" s="44">
        <f t="shared" ref="R247:R250" si="2219">(Q247/12*5*$D247*$G247*$H247*$K247*R$8)+(Q247/12*4*$E247*$G247*$I247*$K247*R$9)+(Q247/12*3*$F247*$G247*$I247*$K247*R$9)</f>
        <v>0</v>
      </c>
      <c r="S247" s="44">
        <v>0</v>
      </c>
      <c r="T247" s="44">
        <f t="shared" ref="T247:T250" si="2220">(S247/12*5*$D247*$G247*$H247*$K247*T$8)+(S247/12*4*$E247*$G247*$I247*$K247*T$9)+(S247/12*3*$F247*$G247*$I247*$K247*T$9)</f>
        <v>0</v>
      </c>
      <c r="U247" s="44"/>
      <c r="V247" s="44">
        <f t="shared" ref="V247:V250" si="2221">(U247/12*5*$D247*$G247*$H247*$K247*V$8)+(U247/12*4*$E247*$G247*$I247*$K247*V$9)+(U247/12*3*$F247*$G247*$I247*$K247*V$9)</f>
        <v>0</v>
      </c>
      <c r="W247" s="44"/>
      <c r="X247" s="44">
        <f t="shared" ref="X247:X250" si="2222">(W247/12*5*$D247*$G247*$H247*$K247*X$8)+(W247/12*4*$E247*$G247*$I247*$K247*X$9)+(W247/12*3*$F247*$G247*$I247*$K247*X$9)</f>
        <v>0</v>
      </c>
      <c r="Y247" s="44">
        <v>2</v>
      </c>
      <c r="Z247" s="44">
        <f t="shared" ref="Z247:Z250" si="2223">(Y247/12*5*$D247*$G247*$H247*$K247*Z$8)+(Y247/12*4*$E247*$G247*$I247*$K247*Z$9)+(Y247/12*3*$F247*$G247*$I247*$K247*Z$9)</f>
        <v>114589.36591666666</v>
      </c>
      <c r="AA247" s="44">
        <v>0</v>
      </c>
      <c r="AB247" s="44">
        <f t="shared" ref="AB247:AB250" si="2224">(AA247/12*5*$D247*$G247*$H247*$K247*AB$8)+(AA247/12*4*$E247*$G247*$I247*$K247*AB$9)+(AA247/12*3*$F247*$G247*$I247*$K247*AB$9)</f>
        <v>0</v>
      </c>
      <c r="AC247" s="44">
        <v>0</v>
      </c>
      <c r="AD247" s="44">
        <f t="shared" ref="AD247:AD250" si="2225">(AC247/12*5*$D247*$G247*$H247*$K247*AD$8)+(AC247/12*4*$E247*$G247*$I247*$K247*AD$9)+(AC247/12*3*$F247*$G247*$I247*$K247*AD$9)</f>
        <v>0</v>
      </c>
      <c r="AE247" s="44">
        <v>0</v>
      </c>
      <c r="AF247" s="44">
        <f t="shared" ref="AF247:AF250" si="2226">(AE247/12*5*$D247*$G247*$H247*$K247*AF$8)+(AE247/12*4*$E247*$G247*$I247*$K247*AF$9)+(AE247/12*3*$F247*$G247*$I247*$K247*AF$9)</f>
        <v>0</v>
      </c>
      <c r="AG247" s="44">
        <v>11</v>
      </c>
      <c r="AH247" s="44">
        <f t="shared" ref="AH247:AH250" si="2227">(AG247/12*5*$D247*$G247*$H247*$K247*AH$8)+(AG247/12*4*$E247*$G247*$I247*$K247*AH$9)+(AG247/12*3*$F247*$G247*$I247*$K247*AH$9)</f>
        <v>630241.51254166663</v>
      </c>
      <c r="AI247" s="44"/>
      <c r="AJ247" s="44">
        <f t="shared" ref="AJ247:AJ250" si="2228">(AI247/12*5*$D247*$G247*$H247*$K247*AJ$8)+(AI247/12*4*$E247*$G247*$I247*$K247*AJ$9)+(AI247/12*3*$F247*$G247*$I247*$K247*AJ$9)</f>
        <v>0</v>
      </c>
      <c r="AK247" s="44"/>
      <c r="AL247" s="44">
        <f t="shared" ref="AL247:AL250" si="2229">(AK247/12*5*$D247*$G247*$H247*$K247*AL$8)+(AK247/12*4*$E247*$G247*$I247*$K247*AL$9)+(AK247/12*3*$F247*$G247*$I247*$K247*AL$9)</f>
        <v>0</v>
      </c>
      <c r="AM247" s="47">
        <v>0</v>
      </c>
      <c r="AN247" s="44">
        <f t="shared" ref="AN247:AN250" si="2230">(AM247/12*5*$D247*$G247*$H247*$K247*AN$8)+(AM247/12*4*$E247*$G247*$I247*$K247*AN$9)+(AM247/12*3*$F247*$G247*$I247*$K247*AN$9)</f>
        <v>0</v>
      </c>
      <c r="AO247" s="48">
        <v>7</v>
      </c>
      <c r="AP247" s="44">
        <f t="shared" ref="AP247:AP250" si="2231">(AO247/12*5*$D247*$G247*$H247*$L247*AP$8)+(AO247/12*4*$E247*$G247*$I247*$L247*AP$9)+(AO247/12*3*$F247*$G247*$I247*$L247*AP$9)</f>
        <v>463581.69214000006</v>
      </c>
      <c r="AQ247" s="44"/>
      <c r="AR247" s="44">
        <f t="shared" ref="AR247:AR250" si="2232">(AQ247/12*5*$D247*$G247*$H247*$L247*AR$8)+(AQ247/12*4*$E247*$G247*$I247*$L247*AR$9)+(AQ247/12*3*$F247*$G247*$I247*$L247*AR$9)</f>
        <v>0</v>
      </c>
      <c r="AS247" s="44">
        <v>12</v>
      </c>
      <c r="AT247" s="44">
        <f t="shared" ref="AT247:AT250" si="2233">(AS247/12*5*$D247*$G247*$H247*$L247*AT$8)+(AS247/12*4*$E247*$G247*$I247*$L247*AT$9)+(AS247/12*3*$F247*$G247*$I247*$L247*AT$10)</f>
        <v>794711.47223999992</v>
      </c>
      <c r="AU247" s="44">
        <v>0</v>
      </c>
      <c r="AV247" s="44">
        <f t="shared" ref="AV247:AV250" si="2234">(AU247/12*5*$D247*$G247*$H247*$L247*AV$8)+(AU247/12*4*$E247*$G247*$I247*$L247*AV$9)+(AU247/12*3*$F247*$G247*$I247*$L247*AV$9)</f>
        <v>0</v>
      </c>
      <c r="AW247" s="44"/>
      <c r="AX247" s="44">
        <f t="shared" ref="AX247:AX250" si="2235">(AW247/12*5*$D247*$G247*$H247*$K247*AX$8)+(AW247/12*4*$E247*$G247*$I247*$K247*AX$9)+(AW247/12*3*$F247*$G247*$I247*$K247*AX$9)</f>
        <v>0</v>
      </c>
      <c r="AY247" s="44"/>
      <c r="AZ247" s="44">
        <f t="shared" ref="AZ247:AZ250" si="2236">(AY247/12*5*$D247*$G247*$H247*$K247*AZ$8)+(AY247/12*4*$E247*$G247*$I247*$K247*AZ$9)+(AY247/12*3*$F247*$G247*$I247*$K247*AZ$9)</f>
        <v>0</v>
      </c>
      <c r="BA247" s="44">
        <v>1</v>
      </c>
      <c r="BB247" s="44">
        <f t="shared" ref="BB247:BB250" si="2237">(BA247/12*5*$D247*$G247*$H247*$L247*BB$8)+(BA247/12*4*$E247*$G247*$I247*$L247*BB$9)+(BA247/12*3*$F247*$G247*$I247*$L247*BB$9)</f>
        <v>64417.752699999997</v>
      </c>
      <c r="BC247" s="44">
        <v>0</v>
      </c>
      <c r="BD247" s="44">
        <f t="shared" ref="BD247:BD250" si="2238">(BC247/12*5*$D247*$G247*$H247*$K247*BD$8)+(BC247/12*4*$E247*$G247*$I247*$K247*BD$9)+(BC247/12*3*$F247*$G247*$I247*$K247*BD$9)</f>
        <v>0</v>
      </c>
      <c r="BE247" s="44">
        <v>0</v>
      </c>
      <c r="BF247" s="44">
        <f t="shared" ref="BF247:BF250" si="2239">(BE247/12*5*$D247*$G247*$H247*$K247*BF$8)+(BE247/12*4*$E247*$G247*$I247*$K247*BF$9)+(BE247/12*3*$F247*$G247*$I247*$K247*BF$9)</f>
        <v>0</v>
      </c>
      <c r="BG247" s="44">
        <v>0</v>
      </c>
      <c r="BH247" s="44">
        <f t="shared" ref="BH247:BH250" si="2240">(BG247/12*5*$D247*$G247*$H247*$K247*BH$8)+(BG247/12*4*$E247*$G247*$I247*$K247*BH$9)+(BG247/12*3*$F247*$G247*$I247*$K247*BH$9)</f>
        <v>0</v>
      </c>
      <c r="BI247" s="44">
        <v>0</v>
      </c>
      <c r="BJ247" s="44">
        <f t="shared" ref="BJ247:BJ250" si="2241">(BI247/12*5*$D247*$G247*$H247*$L247*BJ$8)+(BI247/12*4*$E247*$G247*$I247*$L247*BJ$9)+(BI247/12*3*$F247*$G247*$I247*$L247*BJ$9)</f>
        <v>0</v>
      </c>
      <c r="BK247" s="44">
        <v>8</v>
      </c>
      <c r="BL247" s="44">
        <f t="shared" ref="BL247:BL250" si="2242">(BK247/12*5*$D247*$G247*$H247*$K247*BL$8)+(BK247/12*4*$E247*$G247*$I247*$K247*BL$9)+(BK247/12*3*$F247*$G247*$I247*$K247*BL$9)</f>
        <v>461457.74289999995</v>
      </c>
      <c r="BM247" s="44">
        <v>5</v>
      </c>
      <c r="BN247" s="44">
        <f>(BM247/12*5*$D247*$G247*$H247*$K247*BN$8)+(BM247/12*4*$E247*$G247*$I247*$K247*BN$9)+(BM247/12*3*$F247*$G247*$I247*$K247*BN$10)</f>
        <v>275941.48341666663</v>
      </c>
      <c r="BO247" s="54">
        <v>0</v>
      </c>
      <c r="BP247" s="44">
        <f t="shared" ref="BP247:BP250" si="2243">(BO247/12*5*$D247*$G247*$H247*$L247*BP$8)+(BO247/12*4*$E247*$G247*$I247*$L247*BP$9)+(BO247/12*3*$F247*$G247*$I247*$L247*BP$9)</f>
        <v>0</v>
      </c>
      <c r="BQ247" s="44">
        <v>0</v>
      </c>
      <c r="BR247" s="44">
        <f t="shared" ref="BR247:BR250" si="2244">(BQ247/12*5*$D247*$G247*$H247*$L247*BR$8)+(BQ247/12*4*$E247*$G247*$I247*$L247*BR$9)+(BQ247/12*3*$F247*$G247*$I247*$L247*BR$9)</f>
        <v>0</v>
      </c>
      <c r="BS247" s="44">
        <v>0</v>
      </c>
      <c r="BT247" s="44">
        <f t="shared" ref="BT247:BT250" si="2245">(BS247/12*5*$D247*$G247*$H247*$K247*BT$8)+(BS247/12*4*$E247*$G247*$I247*$K247*BT$9)+(BS247/12*3*$F247*$G247*$I247*$K247*BT$9)</f>
        <v>0</v>
      </c>
      <c r="BU247" s="44">
        <v>0</v>
      </c>
      <c r="BV247" s="44">
        <f t="shared" ref="BV247:BV250" si="2246">(BU247/12*5*$D247*$G247*$H247*$K247*BV$8)+(BU247/12*4*$E247*$G247*$I247*$K247*BV$9)+(BU247/12*3*$F247*$G247*$I247*$K247*BV$9)</f>
        <v>0</v>
      </c>
      <c r="BW247" s="44">
        <v>0</v>
      </c>
      <c r="BX247" s="44">
        <f t="shared" ref="BX247:BX250" si="2247">(BW247/12*5*$D247*$G247*$H247*$L247*BX$8)+(BW247/12*4*$E247*$G247*$I247*$L247*BX$9)+(BW247/12*3*$F247*$G247*$I247*$L247*BX$9)</f>
        <v>0</v>
      </c>
      <c r="BY247" s="44"/>
      <c r="BZ247" s="44">
        <f t="shared" ref="BZ247:BZ250" si="2248">(BY247/12*5*$D247*$G247*$H247*$L247*BZ$8)+(BY247/12*4*$E247*$G247*$I247*$L247*BZ$9)+(BY247/12*3*$F247*$G247*$I247*$L247*BZ$9)</f>
        <v>0</v>
      </c>
      <c r="CA247" s="44">
        <v>0</v>
      </c>
      <c r="CB247" s="44">
        <f t="shared" ref="CB247:CB250" si="2249">(CA247/12*5*$D247*$G247*$H247*$K247*CB$8)+(CA247/12*4*$E247*$G247*$I247*$K247*CB$9)+(CA247/12*3*$F247*$G247*$I247*$K247*CB$9)</f>
        <v>0</v>
      </c>
      <c r="CC247" s="44">
        <v>0</v>
      </c>
      <c r="CD247" s="44">
        <f t="shared" ref="CD247:CD250" si="2250">(CC247/12*5*$D247*$G247*$H247*$L247*CD$8)+(CC247/12*4*$E247*$G247*$I247*$L247*CD$9)+(CC247/12*3*$F247*$G247*$I247*$L247*CD$9)</f>
        <v>0</v>
      </c>
      <c r="CE247" s="44">
        <v>0</v>
      </c>
      <c r="CF247" s="44">
        <f t="shared" ref="CF247:CF250" si="2251">(CE247/12*5*$D247*$G247*$H247*$K247*CF$8)+(CE247/12*4*$E247*$G247*$I247*$K247*CF$9)+(CE247/12*3*$F247*$G247*$I247*$K247*CF$9)</f>
        <v>0</v>
      </c>
      <c r="CG247" s="44"/>
      <c r="CH247" s="44">
        <f t="shared" ref="CH247:CH250" si="2252">(CG247/12*5*$D247*$G247*$H247*$K247*CH$8)+(CG247/12*4*$E247*$G247*$I247*$K247*CH$9)+(CG247/12*3*$F247*$G247*$I247*$K247*CH$9)</f>
        <v>0</v>
      </c>
      <c r="CI247" s="44"/>
      <c r="CJ247" s="44">
        <f t="shared" ref="CJ247:CJ250" si="2253">(CI247/12*5*$D247*$G247*$H247*$K247*CJ$8)+(CI247/12*4*$E247*$G247*$I247*$K247*CJ$9)+(CI247/12*3*$F247*$G247*$I247*$K247*CJ$9)</f>
        <v>0</v>
      </c>
      <c r="CK247" s="44"/>
      <c r="CL247" s="44">
        <f t="shared" ref="CL247:CL250" si="2254">(CK247/12*5*$D247*$G247*$H247*$K247*CL$8)+(CK247/12*4*$E247*$G247*$I247*$K247*CL$9)+(CK247/12*3*$F247*$G247*$I247*$K247*CL$9)</f>
        <v>0</v>
      </c>
      <c r="CM247" s="44">
        <v>15</v>
      </c>
      <c r="CN247" s="44">
        <f t="shared" ref="CN247:CN250" si="2255">(CM247/12*5*$D247*$G247*$H247*$L247*CN$8)+(CM247/12*4*$E247*$G247*$I247*$L247*CN$9)+(CM247/12*3*$F247*$G247*$I247*$L247*CN$9)</f>
        <v>984772.3877249998</v>
      </c>
      <c r="CO247" s="44"/>
      <c r="CP247" s="44">
        <f t="shared" ref="CP247:CP250" si="2256">(CO247/12*5*$D247*$G247*$H247*$L247*CP$8)+(CO247/12*4*$E247*$G247*$I247*$L247*CP$9)+(CO247/12*3*$F247*$G247*$I247*$L247*CP$9)</f>
        <v>0</v>
      </c>
      <c r="CQ247" s="49">
        <v>2</v>
      </c>
      <c r="CR247" s="44">
        <f t="shared" ref="CR247:CR250" si="2257">(CQ247/12*5*$D247*$G247*$H247*$K247*CR$8)+(CQ247/12*4*$E247*$G247*$I247*$K247*CR$9)+(CQ247/12*3*$F247*$G247*$I247*$K247*CR$9)</f>
        <v>121929.74966666664</v>
      </c>
      <c r="CS247" s="44"/>
      <c r="CT247" s="44">
        <f t="shared" ref="CT247:CT250" si="2258">(CS247/12*5*$D247*$G247*$H247*$L247*CT$8)+(CS247/12*4*$E247*$G247*$I247*$L247*CT$9)+(CS247/12*3*$F247*$G247*$I247*$L247*CT$9)</f>
        <v>0</v>
      </c>
      <c r="CU247" s="44"/>
      <c r="CV247" s="44">
        <f t="shared" ref="CV247:CV250" si="2259">(CU247/12*5*$D247*$G247*$H247*$L247*CV$8)+(CU247/12*4*$E247*$G247*$I247*$L247*CV$9)+(CU247/12*3*$F247*$G247*$I247*$L247*CV$9)</f>
        <v>0</v>
      </c>
      <c r="CW247" s="44">
        <v>4</v>
      </c>
      <c r="CX247" s="44">
        <f t="shared" ref="CX247:CX250" si="2260">(CW247/12*5*$D247*$G247*$H247*$L247*CX$8)+(CW247/12*4*$E247*$G247*$I247*$L247*CX$9)+(CW247/12*3*$F247*$G247*$I247*$L247*CX$9)</f>
        <v>295614.99953999993</v>
      </c>
      <c r="CY247" s="44">
        <v>1</v>
      </c>
      <c r="CZ247" s="44">
        <f t="shared" ref="CZ247:CZ250" si="2261">(CY247/12*5*$D247*$G247*$H247*$L247*CZ$8)+(CY247/12*4*$E247*$G247*$I247*$L247*CZ$9)+(CY247/12*3*$F247*$G247*$I247*$L247*CZ$9)</f>
        <v>73766.97285999998</v>
      </c>
      <c r="DA247" s="44">
        <v>1</v>
      </c>
      <c r="DB247" s="44">
        <f t="shared" ref="DB247:DB250" si="2262">(DA247/12*5*$D247*$G247*$H247*$L247*DB$8)+(DA247/12*4*$E247*$G247*$I247*$L247*DB$9)+(DA247/12*3*$F247*$G247*$I247*$L247*DB$9)</f>
        <v>73903.749884999983</v>
      </c>
      <c r="DC247" s="44"/>
      <c r="DD247" s="44">
        <f t="shared" ref="DD247:DD250" si="2263">(DC247/12*5*$D247*$G247*$H247*$K247*DD$8)+(DC247/12*4*$E247*$G247*$I247*$K247*DD$9)+(DC247/12*3*$F247*$G247*$I247*$K247*DD$9)</f>
        <v>0</v>
      </c>
      <c r="DE247" s="44">
        <v>3</v>
      </c>
      <c r="DF247" s="44">
        <f t="shared" ref="DF247:DF250" si="2264">(DE247/12*5*$D247*$G247*$H247*$K247*DF$8)+(DE247/12*4*$E247*$G247*$I247*$K247*DF$9)+(DE247/12*3*$F247*$G247*$I247*$K247*DF$9)</f>
        <v>188342.96792499995</v>
      </c>
      <c r="DG247" s="44"/>
      <c r="DH247" s="44">
        <f t="shared" ref="DH247:DH250" si="2265">(DG247/12*5*$D247*$G247*$H247*$L247*DH$8)+(DG247/12*4*$E247*$G247*$I247*$L247*DH$9)+(DG247/12*3*$F247*$G247*$I247*$L247*DH$9)</f>
        <v>0</v>
      </c>
      <c r="DI247" s="44"/>
      <c r="DJ247" s="44">
        <f t="shared" ref="DJ247:DJ250" si="2266">(DI247/12*5*$D247*$G247*$H247*$L247*DJ$8)+(DI247/12*4*$E247*$G247*$I247*$L247*DJ$9)+(DI247/12*3*$F247*$G247*$I247*$L247*DJ$9)</f>
        <v>0</v>
      </c>
      <c r="DK247" s="44"/>
      <c r="DL247" s="44">
        <f t="shared" ref="DL247:DL250" si="2267">(DK247/12*5*$D247*$G247*$H247*$M247*DL$8)+(DK247/12*4*$E247*$G247*$I247*$M247*DL$9)+(DK247/12*3*$F247*$G247*$I247*$M247*DL$9)</f>
        <v>0</v>
      </c>
      <c r="DM247" s="44">
        <v>1</v>
      </c>
      <c r="DN247" s="44">
        <f t="shared" si="2161"/>
        <v>117354.23499791665</v>
      </c>
      <c r="DO247" s="44"/>
      <c r="DP247" s="44">
        <f t="shared" si="1825"/>
        <v>0</v>
      </c>
      <c r="DQ247" s="44">
        <f t="shared" ref="DQ247:DR251" si="2268">SUM(O247,Q247,S247,U247,W247,Y247,AA247,AC247,AE247,AG247,AI247,AK247,AM247,AO247,AQ247,AS247,AU247,AW247,AY247,BA247,BC247,BE247,BG247,BI247,BK247,BM247,BO247,BQ247,BS247,BU247,BW247,BY247,CA247,CC247,CE247,CG247,CI247,CK247,CM247,CO247,CQ247,CS247,CU247,CW247,CY247,DA247,DC247,DE247,DG247,DI247,DK247,DM247,DO247)</f>
        <v>127</v>
      </c>
      <c r="DR247" s="44">
        <f t="shared" si="2268"/>
        <v>7754538.9642045824</v>
      </c>
    </row>
    <row r="248" spans="1:122" ht="45" customHeight="1" x14ac:dyDescent="0.25">
      <c r="A248" s="51"/>
      <c r="B248" s="52">
        <v>210</v>
      </c>
      <c r="C248" s="38" t="s">
        <v>379</v>
      </c>
      <c r="D248" s="39">
        <f t="shared" si="1828"/>
        <v>19063</v>
      </c>
      <c r="E248" s="40">
        <v>18530</v>
      </c>
      <c r="F248" s="40">
        <v>18715</v>
      </c>
      <c r="G248" s="53">
        <v>1.54</v>
      </c>
      <c r="H248" s="42">
        <v>1</v>
      </c>
      <c r="I248" s="42">
        <v>1</v>
      </c>
      <c r="J248" s="43"/>
      <c r="K248" s="39">
        <v>1.4</v>
      </c>
      <c r="L248" s="39">
        <v>1.68</v>
      </c>
      <c r="M248" s="39">
        <v>2.23</v>
      </c>
      <c r="N248" s="39">
        <v>2.57</v>
      </c>
      <c r="O248" s="44">
        <v>8</v>
      </c>
      <c r="P248" s="44">
        <f t="shared" si="2218"/>
        <v>344327.07026666665</v>
      </c>
      <c r="Q248" s="44">
        <v>0</v>
      </c>
      <c r="R248" s="44">
        <f t="shared" si="2219"/>
        <v>0</v>
      </c>
      <c r="S248" s="44">
        <v>0</v>
      </c>
      <c r="T248" s="44">
        <f t="shared" si="2220"/>
        <v>0</v>
      </c>
      <c r="U248" s="44"/>
      <c r="V248" s="44">
        <f t="shared" si="2221"/>
        <v>0</v>
      </c>
      <c r="W248" s="44"/>
      <c r="X248" s="44">
        <f t="shared" si="2222"/>
        <v>0</v>
      </c>
      <c r="Y248" s="44">
        <v>0</v>
      </c>
      <c r="Z248" s="44">
        <f t="shared" si="2223"/>
        <v>0</v>
      </c>
      <c r="AA248" s="44">
        <v>0</v>
      </c>
      <c r="AB248" s="44">
        <f t="shared" si="2224"/>
        <v>0</v>
      </c>
      <c r="AC248" s="44">
        <v>0</v>
      </c>
      <c r="AD248" s="44">
        <f t="shared" si="2225"/>
        <v>0</v>
      </c>
      <c r="AE248" s="44">
        <v>0</v>
      </c>
      <c r="AF248" s="44">
        <f t="shared" si="2226"/>
        <v>0</v>
      </c>
      <c r="AG248" s="44">
        <v>4</v>
      </c>
      <c r="AH248" s="44">
        <f t="shared" si="2227"/>
        <v>172163.53513333332</v>
      </c>
      <c r="AI248" s="44"/>
      <c r="AJ248" s="44">
        <f t="shared" si="2228"/>
        <v>0</v>
      </c>
      <c r="AK248" s="44"/>
      <c r="AL248" s="44">
        <f t="shared" si="2229"/>
        <v>0</v>
      </c>
      <c r="AM248" s="47">
        <v>0</v>
      </c>
      <c r="AN248" s="44">
        <f t="shared" si="2230"/>
        <v>0</v>
      </c>
      <c r="AO248" s="48">
        <v>1</v>
      </c>
      <c r="AP248" s="44">
        <f t="shared" si="2231"/>
        <v>49750.230375999992</v>
      </c>
      <c r="AQ248" s="44">
        <v>0</v>
      </c>
      <c r="AR248" s="44">
        <f t="shared" si="2232"/>
        <v>0</v>
      </c>
      <c r="AS248" s="44">
        <v>13</v>
      </c>
      <c r="AT248" s="44">
        <f t="shared" si="2233"/>
        <v>646752.99488799996</v>
      </c>
      <c r="AU248" s="44"/>
      <c r="AV248" s="44">
        <f t="shared" si="2234"/>
        <v>0</v>
      </c>
      <c r="AW248" s="44"/>
      <c r="AX248" s="44">
        <f t="shared" si="2235"/>
        <v>0</v>
      </c>
      <c r="AY248" s="44"/>
      <c r="AZ248" s="44">
        <f t="shared" si="2236"/>
        <v>0</v>
      </c>
      <c r="BA248" s="44">
        <v>0</v>
      </c>
      <c r="BB248" s="44">
        <f t="shared" si="2237"/>
        <v>0</v>
      </c>
      <c r="BC248" s="44">
        <v>0</v>
      </c>
      <c r="BD248" s="44">
        <f t="shared" si="2238"/>
        <v>0</v>
      </c>
      <c r="BE248" s="44">
        <v>0</v>
      </c>
      <c r="BF248" s="44">
        <f t="shared" si="2239"/>
        <v>0</v>
      </c>
      <c r="BG248" s="44">
        <v>0</v>
      </c>
      <c r="BH248" s="44">
        <f t="shared" si="2240"/>
        <v>0</v>
      </c>
      <c r="BI248" s="44">
        <v>0</v>
      </c>
      <c r="BJ248" s="44">
        <f t="shared" si="2241"/>
        <v>0</v>
      </c>
      <c r="BK248" s="44">
        <v>0</v>
      </c>
      <c r="BL248" s="44">
        <f t="shared" si="2242"/>
        <v>0</v>
      </c>
      <c r="BM248" s="44"/>
      <c r="BN248" s="44">
        <f t="shared" ref="BN248:BN250" si="2269">(BM248/12*5*$D248*$G248*$H248*$K248*BN$8)+(BM248/12*4*$E248*$G248*$I248*$K248*BN$9)+(BM248/12*3*$F248*$G248*$I248*$K248*BN$9)</f>
        <v>0</v>
      </c>
      <c r="BO248" s="54">
        <v>0</v>
      </c>
      <c r="BP248" s="44">
        <f t="shared" si="2243"/>
        <v>0</v>
      </c>
      <c r="BQ248" s="44">
        <v>0</v>
      </c>
      <c r="BR248" s="44">
        <f t="shared" si="2244"/>
        <v>0</v>
      </c>
      <c r="BS248" s="44">
        <v>0</v>
      </c>
      <c r="BT248" s="44">
        <f t="shared" si="2245"/>
        <v>0</v>
      </c>
      <c r="BU248" s="44">
        <v>0</v>
      </c>
      <c r="BV248" s="44">
        <f t="shared" si="2246"/>
        <v>0</v>
      </c>
      <c r="BW248" s="44">
        <v>0</v>
      </c>
      <c r="BX248" s="44">
        <f t="shared" si="2247"/>
        <v>0</v>
      </c>
      <c r="BY248" s="44"/>
      <c r="BZ248" s="44">
        <f t="shared" si="2248"/>
        <v>0</v>
      </c>
      <c r="CA248" s="44">
        <v>0</v>
      </c>
      <c r="CB248" s="44">
        <f t="shared" si="2249"/>
        <v>0</v>
      </c>
      <c r="CC248" s="44"/>
      <c r="CD248" s="44">
        <f t="shared" si="2250"/>
        <v>0</v>
      </c>
      <c r="CE248" s="44">
        <v>0</v>
      </c>
      <c r="CF248" s="44">
        <f t="shared" si="2251"/>
        <v>0</v>
      </c>
      <c r="CG248" s="44"/>
      <c r="CH248" s="44">
        <f t="shared" si="2252"/>
        <v>0</v>
      </c>
      <c r="CI248" s="44"/>
      <c r="CJ248" s="44">
        <f t="shared" si="2253"/>
        <v>0</v>
      </c>
      <c r="CK248" s="44"/>
      <c r="CL248" s="44">
        <f t="shared" si="2254"/>
        <v>0</v>
      </c>
      <c r="CM248" s="44">
        <v>7</v>
      </c>
      <c r="CN248" s="44">
        <f t="shared" si="2255"/>
        <v>345230.77527400001</v>
      </c>
      <c r="CO248" s="44"/>
      <c r="CP248" s="44">
        <f t="shared" si="2256"/>
        <v>0</v>
      </c>
      <c r="CQ248" s="49"/>
      <c r="CR248" s="44">
        <f t="shared" si="2257"/>
        <v>0</v>
      </c>
      <c r="CS248" s="44">
        <v>3</v>
      </c>
      <c r="CT248" s="44">
        <f t="shared" si="2258"/>
        <v>166245.56810400001</v>
      </c>
      <c r="CU248" s="44"/>
      <c r="CV248" s="44">
        <f t="shared" si="2259"/>
        <v>0</v>
      </c>
      <c r="CW248" s="44">
        <v>18</v>
      </c>
      <c r="CX248" s="44">
        <f t="shared" si="2260"/>
        <v>999322.900884</v>
      </c>
      <c r="CY248" s="44">
        <v>8</v>
      </c>
      <c r="CZ248" s="44">
        <f t="shared" si="2261"/>
        <v>443321.51494399994</v>
      </c>
      <c r="DA248" s="44"/>
      <c r="DB248" s="44">
        <f t="shared" si="2262"/>
        <v>0</v>
      </c>
      <c r="DC248" s="44">
        <v>9</v>
      </c>
      <c r="DD248" s="44">
        <f t="shared" si="2263"/>
        <v>412182.03179999988</v>
      </c>
      <c r="DE248" s="44">
        <v>2</v>
      </c>
      <c r="DF248" s="44">
        <f t="shared" si="2264"/>
        <v>94324.608326666654</v>
      </c>
      <c r="DG248" s="44"/>
      <c r="DH248" s="44">
        <f t="shared" si="2265"/>
        <v>0</v>
      </c>
      <c r="DI248" s="44">
        <v>5</v>
      </c>
      <c r="DJ248" s="44">
        <f t="shared" si="2266"/>
        <v>297975.2622</v>
      </c>
      <c r="DK248" s="44"/>
      <c r="DL248" s="44">
        <f t="shared" si="2267"/>
        <v>0</v>
      </c>
      <c r="DM248" s="44">
        <v>5</v>
      </c>
      <c r="DN248" s="44">
        <f t="shared" si="2161"/>
        <v>440793.95584583323</v>
      </c>
      <c r="DO248" s="44"/>
      <c r="DP248" s="44">
        <f t="shared" si="1825"/>
        <v>0</v>
      </c>
      <c r="DQ248" s="44">
        <f t="shared" si="2268"/>
        <v>83</v>
      </c>
      <c r="DR248" s="44">
        <f t="shared" si="2268"/>
        <v>4412390.4480424998</v>
      </c>
    </row>
    <row r="249" spans="1:122" ht="45" customHeight="1" x14ac:dyDescent="0.25">
      <c r="A249" s="51"/>
      <c r="B249" s="52">
        <v>211</v>
      </c>
      <c r="C249" s="38" t="s">
        <v>380</v>
      </c>
      <c r="D249" s="39">
        <f t="shared" si="1828"/>
        <v>19063</v>
      </c>
      <c r="E249" s="40">
        <v>18530</v>
      </c>
      <c r="F249" s="40">
        <v>18715</v>
      </c>
      <c r="G249" s="53">
        <v>1.92</v>
      </c>
      <c r="H249" s="42">
        <v>1</v>
      </c>
      <c r="I249" s="42">
        <v>1</v>
      </c>
      <c r="J249" s="43"/>
      <c r="K249" s="39">
        <v>1.4</v>
      </c>
      <c r="L249" s="39">
        <v>1.68</v>
      </c>
      <c r="M249" s="39">
        <v>2.23</v>
      </c>
      <c r="N249" s="39">
        <v>2.57</v>
      </c>
      <c r="O249" s="44">
        <v>106</v>
      </c>
      <c r="P249" s="44">
        <f t="shared" si="2218"/>
        <v>5688104.3295999998</v>
      </c>
      <c r="Q249" s="44">
        <v>15</v>
      </c>
      <c r="R249" s="44">
        <f t="shared" si="2219"/>
        <v>804920.42399999988</v>
      </c>
      <c r="S249" s="44">
        <v>0</v>
      </c>
      <c r="T249" s="44">
        <f t="shared" si="2220"/>
        <v>0</v>
      </c>
      <c r="U249" s="44"/>
      <c r="V249" s="44">
        <f t="shared" si="2221"/>
        <v>0</v>
      </c>
      <c r="W249" s="44">
        <v>18</v>
      </c>
      <c r="X249" s="44">
        <f t="shared" si="2222"/>
        <v>972437.78015999997</v>
      </c>
      <c r="Y249" s="44">
        <v>0</v>
      </c>
      <c r="Z249" s="44">
        <f t="shared" si="2223"/>
        <v>0</v>
      </c>
      <c r="AA249" s="44"/>
      <c r="AB249" s="44">
        <f t="shared" si="2224"/>
        <v>0</v>
      </c>
      <c r="AC249" s="44">
        <v>0</v>
      </c>
      <c r="AD249" s="44">
        <f t="shared" si="2225"/>
        <v>0</v>
      </c>
      <c r="AE249" s="44">
        <v>0</v>
      </c>
      <c r="AF249" s="44">
        <f t="shared" si="2226"/>
        <v>0</v>
      </c>
      <c r="AG249" s="44">
        <v>18</v>
      </c>
      <c r="AH249" s="44">
        <f t="shared" si="2227"/>
        <v>965904.50879999995</v>
      </c>
      <c r="AI249" s="44"/>
      <c r="AJ249" s="44">
        <f t="shared" si="2228"/>
        <v>0</v>
      </c>
      <c r="AK249" s="44"/>
      <c r="AL249" s="44">
        <f t="shared" si="2229"/>
        <v>0</v>
      </c>
      <c r="AM249" s="47">
        <v>0</v>
      </c>
      <c r="AN249" s="44">
        <f t="shared" si="2230"/>
        <v>0</v>
      </c>
      <c r="AO249" s="48">
        <v>31</v>
      </c>
      <c r="AP249" s="44">
        <f t="shared" si="2231"/>
        <v>1922814.0986880001</v>
      </c>
      <c r="AQ249" s="44">
        <v>0</v>
      </c>
      <c r="AR249" s="44">
        <f t="shared" si="2232"/>
        <v>0</v>
      </c>
      <c r="AS249" s="44">
        <v>57</v>
      </c>
      <c r="AT249" s="44">
        <f t="shared" si="2233"/>
        <v>3535496.8911359995</v>
      </c>
      <c r="AU249" s="44">
        <v>0</v>
      </c>
      <c r="AV249" s="44">
        <f t="shared" si="2234"/>
        <v>0</v>
      </c>
      <c r="AW249" s="44"/>
      <c r="AX249" s="44">
        <f t="shared" si="2235"/>
        <v>0</v>
      </c>
      <c r="AY249" s="44"/>
      <c r="AZ249" s="44">
        <f t="shared" si="2236"/>
        <v>0</v>
      </c>
      <c r="BA249" s="44">
        <v>2</v>
      </c>
      <c r="BB249" s="44">
        <f t="shared" si="2237"/>
        <v>120665.44895999999</v>
      </c>
      <c r="BC249" s="44">
        <v>0</v>
      </c>
      <c r="BD249" s="44">
        <f t="shared" si="2238"/>
        <v>0</v>
      </c>
      <c r="BE249" s="44">
        <v>0</v>
      </c>
      <c r="BF249" s="44">
        <f t="shared" si="2239"/>
        <v>0</v>
      </c>
      <c r="BG249" s="44">
        <v>0</v>
      </c>
      <c r="BH249" s="44">
        <f t="shared" si="2240"/>
        <v>0</v>
      </c>
      <c r="BI249" s="44">
        <v>0</v>
      </c>
      <c r="BJ249" s="44">
        <f t="shared" si="2241"/>
        <v>0</v>
      </c>
      <c r="BK249" s="44"/>
      <c r="BL249" s="44">
        <f t="shared" si="2242"/>
        <v>0</v>
      </c>
      <c r="BM249" s="44"/>
      <c r="BN249" s="44">
        <f t="shared" si="2269"/>
        <v>0</v>
      </c>
      <c r="BO249" s="54">
        <v>0</v>
      </c>
      <c r="BP249" s="44">
        <f t="shared" si="2243"/>
        <v>0</v>
      </c>
      <c r="BQ249" s="44">
        <v>0</v>
      </c>
      <c r="BR249" s="44">
        <f t="shared" si="2244"/>
        <v>0</v>
      </c>
      <c r="BS249" s="44">
        <v>0</v>
      </c>
      <c r="BT249" s="44">
        <f t="shared" si="2245"/>
        <v>0</v>
      </c>
      <c r="BU249" s="44">
        <v>0</v>
      </c>
      <c r="BV249" s="44">
        <f t="shared" si="2246"/>
        <v>0</v>
      </c>
      <c r="BW249" s="44">
        <v>0</v>
      </c>
      <c r="BX249" s="44">
        <f t="shared" si="2247"/>
        <v>0</v>
      </c>
      <c r="BY249" s="44"/>
      <c r="BZ249" s="44">
        <f t="shared" si="2248"/>
        <v>0</v>
      </c>
      <c r="CA249" s="44">
        <v>0</v>
      </c>
      <c r="CB249" s="44">
        <f t="shared" si="2249"/>
        <v>0</v>
      </c>
      <c r="CC249" s="44">
        <v>2</v>
      </c>
      <c r="CD249" s="44">
        <f t="shared" si="2250"/>
        <v>110357.34527999998</v>
      </c>
      <c r="CE249" s="44">
        <v>0</v>
      </c>
      <c r="CF249" s="44">
        <f t="shared" si="2251"/>
        <v>0</v>
      </c>
      <c r="CG249" s="44"/>
      <c r="CH249" s="44">
        <f t="shared" si="2252"/>
        <v>0</v>
      </c>
      <c r="CI249" s="44"/>
      <c r="CJ249" s="44">
        <f t="shared" si="2253"/>
        <v>0</v>
      </c>
      <c r="CK249" s="44">
        <v>5</v>
      </c>
      <c r="CL249" s="44">
        <f t="shared" si="2254"/>
        <v>251386.35200000001</v>
      </c>
      <c r="CM249" s="44">
        <v>14</v>
      </c>
      <c r="CN249" s="44">
        <f t="shared" si="2255"/>
        <v>860835.1799039999</v>
      </c>
      <c r="CO249" s="44">
        <v>13</v>
      </c>
      <c r="CP249" s="44">
        <f t="shared" si="2256"/>
        <v>918941.5347839999</v>
      </c>
      <c r="CQ249" s="49">
        <v>1</v>
      </c>
      <c r="CR249" s="44">
        <f t="shared" si="2257"/>
        <v>57098.809599999979</v>
      </c>
      <c r="CS249" s="44">
        <v>5</v>
      </c>
      <c r="CT249" s="44">
        <f t="shared" si="2258"/>
        <v>345445.33632</v>
      </c>
      <c r="CU249" s="44">
        <v>3</v>
      </c>
      <c r="CV249" s="44">
        <f t="shared" si="2259"/>
        <v>180165.41222399997</v>
      </c>
      <c r="CW249" s="44">
        <v>3</v>
      </c>
      <c r="CX249" s="44">
        <f t="shared" si="2260"/>
        <v>207651.51187199997</v>
      </c>
      <c r="CY249" s="44">
        <v>1</v>
      </c>
      <c r="CZ249" s="44">
        <f t="shared" si="2261"/>
        <v>69089.067263999998</v>
      </c>
      <c r="DA249" s="44">
        <v>8</v>
      </c>
      <c r="DB249" s="44">
        <f t="shared" si="2262"/>
        <v>553737.36499199993</v>
      </c>
      <c r="DC249" s="44">
        <v>9</v>
      </c>
      <c r="DD249" s="44">
        <f t="shared" si="2263"/>
        <v>513889.28639999998</v>
      </c>
      <c r="DE249" s="44">
        <v>5</v>
      </c>
      <c r="DF249" s="44">
        <f t="shared" si="2264"/>
        <v>293998.77919999999</v>
      </c>
      <c r="DG249" s="44">
        <v>1</v>
      </c>
      <c r="DH249" s="44">
        <f t="shared" si="2265"/>
        <v>76606.185599999997</v>
      </c>
      <c r="DI249" s="44">
        <v>1</v>
      </c>
      <c r="DJ249" s="44">
        <f t="shared" si="2266"/>
        <v>74300.325119999994</v>
      </c>
      <c r="DK249" s="44"/>
      <c r="DL249" s="44">
        <f t="shared" si="2267"/>
        <v>0</v>
      </c>
      <c r="DM249" s="44">
        <v>1</v>
      </c>
      <c r="DN249" s="44">
        <f t="shared" si="2161"/>
        <v>109912.25911999997</v>
      </c>
      <c r="DO249" s="44"/>
      <c r="DP249" s="44">
        <f t="shared" si="1825"/>
        <v>0</v>
      </c>
      <c r="DQ249" s="44">
        <f t="shared" si="2268"/>
        <v>319</v>
      </c>
      <c r="DR249" s="44">
        <f t="shared" si="2268"/>
        <v>18633758.231024001</v>
      </c>
    </row>
    <row r="250" spans="1:122" ht="45" customHeight="1" x14ac:dyDescent="0.25">
      <c r="A250" s="51"/>
      <c r="B250" s="52">
        <v>212</v>
      </c>
      <c r="C250" s="38" t="s">
        <v>381</v>
      </c>
      <c r="D250" s="39">
        <f t="shared" si="1828"/>
        <v>19063</v>
      </c>
      <c r="E250" s="40">
        <v>18530</v>
      </c>
      <c r="F250" s="40">
        <v>18715</v>
      </c>
      <c r="G250" s="53">
        <v>2.56</v>
      </c>
      <c r="H250" s="42">
        <v>1</v>
      </c>
      <c r="I250" s="42">
        <v>1</v>
      </c>
      <c r="J250" s="43"/>
      <c r="K250" s="39">
        <v>1.4</v>
      </c>
      <c r="L250" s="39">
        <v>1.68</v>
      </c>
      <c r="M250" s="39">
        <v>2.23</v>
      </c>
      <c r="N250" s="39">
        <v>2.57</v>
      </c>
      <c r="O250" s="44">
        <v>42</v>
      </c>
      <c r="P250" s="44">
        <f t="shared" si="2218"/>
        <v>3005036.2496000002</v>
      </c>
      <c r="Q250" s="44">
        <v>11</v>
      </c>
      <c r="R250" s="44">
        <f t="shared" si="2219"/>
        <v>787033.30346666661</v>
      </c>
      <c r="S250" s="44">
        <v>0</v>
      </c>
      <c r="T250" s="44">
        <f t="shared" si="2220"/>
        <v>0</v>
      </c>
      <c r="U250" s="44"/>
      <c r="V250" s="44">
        <f t="shared" si="2221"/>
        <v>0</v>
      </c>
      <c r="W250" s="44">
        <v>46</v>
      </c>
      <c r="X250" s="44">
        <f t="shared" si="2222"/>
        <v>3313491.6953599998</v>
      </c>
      <c r="Y250" s="44">
        <v>0</v>
      </c>
      <c r="Z250" s="44">
        <f t="shared" si="2223"/>
        <v>0</v>
      </c>
      <c r="AA250" s="44">
        <v>0</v>
      </c>
      <c r="AB250" s="44">
        <f t="shared" si="2224"/>
        <v>0</v>
      </c>
      <c r="AC250" s="44">
        <v>0</v>
      </c>
      <c r="AD250" s="44">
        <f t="shared" si="2225"/>
        <v>0</v>
      </c>
      <c r="AE250" s="44">
        <v>0</v>
      </c>
      <c r="AF250" s="44">
        <f t="shared" si="2226"/>
        <v>0</v>
      </c>
      <c r="AG250" s="44">
        <v>7</v>
      </c>
      <c r="AH250" s="44">
        <f t="shared" si="2227"/>
        <v>500839.37493333331</v>
      </c>
      <c r="AI250" s="44"/>
      <c r="AJ250" s="44">
        <f t="shared" si="2228"/>
        <v>0</v>
      </c>
      <c r="AK250" s="44"/>
      <c r="AL250" s="44">
        <f t="shared" si="2229"/>
        <v>0</v>
      </c>
      <c r="AM250" s="47">
        <v>0</v>
      </c>
      <c r="AN250" s="44">
        <f t="shared" si="2230"/>
        <v>0</v>
      </c>
      <c r="AO250" s="48">
        <v>0</v>
      </c>
      <c r="AP250" s="44">
        <f t="shared" si="2231"/>
        <v>0</v>
      </c>
      <c r="AQ250" s="44">
        <v>0</v>
      </c>
      <c r="AR250" s="44">
        <f t="shared" si="2232"/>
        <v>0</v>
      </c>
      <c r="AS250" s="44"/>
      <c r="AT250" s="44">
        <f t="shared" si="2233"/>
        <v>0</v>
      </c>
      <c r="AU250" s="44">
        <v>0</v>
      </c>
      <c r="AV250" s="44">
        <f t="shared" si="2234"/>
        <v>0</v>
      </c>
      <c r="AW250" s="44"/>
      <c r="AX250" s="44">
        <f t="shared" si="2235"/>
        <v>0</v>
      </c>
      <c r="AY250" s="44"/>
      <c r="AZ250" s="44">
        <f t="shared" si="2236"/>
        <v>0</v>
      </c>
      <c r="BA250" s="44">
        <v>0</v>
      </c>
      <c r="BB250" s="44">
        <f t="shared" si="2237"/>
        <v>0</v>
      </c>
      <c r="BC250" s="44">
        <v>0</v>
      </c>
      <c r="BD250" s="44">
        <f t="shared" si="2238"/>
        <v>0</v>
      </c>
      <c r="BE250" s="44">
        <v>0</v>
      </c>
      <c r="BF250" s="44">
        <f t="shared" si="2239"/>
        <v>0</v>
      </c>
      <c r="BG250" s="44">
        <v>0</v>
      </c>
      <c r="BH250" s="44">
        <f t="shared" si="2240"/>
        <v>0</v>
      </c>
      <c r="BI250" s="44">
        <v>0</v>
      </c>
      <c r="BJ250" s="44">
        <f t="shared" si="2241"/>
        <v>0</v>
      </c>
      <c r="BK250" s="44">
        <v>0</v>
      </c>
      <c r="BL250" s="44">
        <f t="shared" si="2242"/>
        <v>0</v>
      </c>
      <c r="BM250" s="44"/>
      <c r="BN250" s="44">
        <f t="shared" si="2269"/>
        <v>0</v>
      </c>
      <c r="BO250" s="54">
        <v>0</v>
      </c>
      <c r="BP250" s="44">
        <f t="shared" si="2243"/>
        <v>0</v>
      </c>
      <c r="BQ250" s="44">
        <v>0</v>
      </c>
      <c r="BR250" s="44">
        <f t="shared" si="2244"/>
        <v>0</v>
      </c>
      <c r="BS250" s="44">
        <v>0</v>
      </c>
      <c r="BT250" s="44">
        <f t="shared" si="2245"/>
        <v>0</v>
      </c>
      <c r="BU250" s="44">
        <v>0</v>
      </c>
      <c r="BV250" s="44">
        <f t="shared" si="2246"/>
        <v>0</v>
      </c>
      <c r="BW250" s="44">
        <v>0</v>
      </c>
      <c r="BX250" s="44">
        <f t="shared" si="2247"/>
        <v>0</v>
      </c>
      <c r="BY250" s="44"/>
      <c r="BZ250" s="44">
        <f t="shared" si="2248"/>
        <v>0</v>
      </c>
      <c r="CA250" s="44">
        <v>0</v>
      </c>
      <c r="CB250" s="44">
        <f t="shared" si="2249"/>
        <v>0</v>
      </c>
      <c r="CC250" s="44">
        <v>0</v>
      </c>
      <c r="CD250" s="44">
        <f t="shared" si="2250"/>
        <v>0</v>
      </c>
      <c r="CE250" s="44">
        <v>0</v>
      </c>
      <c r="CF250" s="44">
        <f t="shared" si="2251"/>
        <v>0</v>
      </c>
      <c r="CG250" s="44"/>
      <c r="CH250" s="44">
        <f t="shared" si="2252"/>
        <v>0</v>
      </c>
      <c r="CI250" s="44"/>
      <c r="CJ250" s="44">
        <f t="shared" si="2253"/>
        <v>0</v>
      </c>
      <c r="CK250" s="44"/>
      <c r="CL250" s="44">
        <f t="shared" si="2254"/>
        <v>0</v>
      </c>
      <c r="CM250" s="44">
        <v>2</v>
      </c>
      <c r="CN250" s="44">
        <f t="shared" si="2255"/>
        <v>163968.60569599998</v>
      </c>
      <c r="CO250" s="44"/>
      <c r="CP250" s="44">
        <f t="shared" si="2256"/>
        <v>0</v>
      </c>
      <c r="CQ250" s="49"/>
      <c r="CR250" s="44">
        <f t="shared" si="2257"/>
        <v>0</v>
      </c>
      <c r="CS250" s="44"/>
      <c r="CT250" s="44">
        <f t="shared" si="2258"/>
        <v>0</v>
      </c>
      <c r="CU250" s="44"/>
      <c r="CV250" s="44">
        <f t="shared" si="2259"/>
        <v>0</v>
      </c>
      <c r="CW250" s="44">
        <v>3</v>
      </c>
      <c r="CX250" s="44">
        <f t="shared" si="2260"/>
        <v>276868.68249599996</v>
      </c>
      <c r="CY250" s="44"/>
      <c r="CZ250" s="44">
        <f t="shared" si="2261"/>
        <v>0</v>
      </c>
      <c r="DA250" s="44"/>
      <c r="DB250" s="44">
        <f t="shared" si="2262"/>
        <v>0</v>
      </c>
      <c r="DC250" s="44"/>
      <c r="DD250" s="44">
        <f t="shared" si="2263"/>
        <v>0</v>
      </c>
      <c r="DE250" s="44"/>
      <c r="DF250" s="44">
        <f t="shared" si="2264"/>
        <v>0</v>
      </c>
      <c r="DG250" s="44"/>
      <c r="DH250" s="44">
        <f t="shared" si="2265"/>
        <v>0</v>
      </c>
      <c r="DI250" s="44"/>
      <c r="DJ250" s="44">
        <f t="shared" si="2266"/>
        <v>0</v>
      </c>
      <c r="DK250" s="44"/>
      <c r="DL250" s="44">
        <f t="shared" si="2267"/>
        <v>0</v>
      </c>
      <c r="DM250" s="44"/>
      <c r="DN250" s="44">
        <f t="shared" si="2161"/>
        <v>0</v>
      </c>
      <c r="DO250" s="44"/>
      <c r="DP250" s="44">
        <f t="shared" si="1825"/>
        <v>0</v>
      </c>
      <c r="DQ250" s="44">
        <f t="shared" si="2268"/>
        <v>111</v>
      </c>
      <c r="DR250" s="44">
        <f t="shared" si="2268"/>
        <v>8047237.9115519999</v>
      </c>
    </row>
    <row r="251" spans="1:122" ht="45" x14ac:dyDescent="0.25">
      <c r="A251" s="51"/>
      <c r="B251" s="52">
        <v>213</v>
      </c>
      <c r="C251" s="38" t="s">
        <v>382</v>
      </c>
      <c r="D251" s="39">
        <f t="shared" si="1828"/>
        <v>19063</v>
      </c>
      <c r="E251" s="40">
        <v>18530</v>
      </c>
      <c r="F251" s="40">
        <v>18715</v>
      </c>
      <c r="G251" s="53">
        <v>4.12</v>
      </c>
      <c r="H251" s="42">
        <v>1</v>
      </c>
      <c r="I251" s="42">
        <v>1</v>
      </c>
      <c r="J251" s="43"/>
      <c r="K251" s="39">
        <v>1.4</v>
      </c>
      <c r="L251" s="39">
        <v>1.68</v>
      </c>
      <c r="M251" s="39">
        <v>2.23</v>
      </c>
      <c r="N251" s="39">
        <v>2.57</v>
      </c>
      <c r="O251" s="44">
        <v>51</v>
      </c>
      <c r="P251" s="44">
        <f>(O251/12*5*$D251*$G251*$H251*$K251*P$8)+(O251/12*4*$E251*$G251*$I251*$K251)+(O251/12*3*$F251*$G251*$I251*$K251)</f>
        <v>5553233.6391000003</v>
      </c>
      <c r="Q251" s="44">
        <v>0</v>
      </c>
      <c r="R251" s="44">
        <f>(Q251/12*5*$D251*$G251*$H251*$K251*R$8)+(Q251/12*4*$E251*$G251*$I251*$K251)+(Q251/12*3*$F251*$G251*$I251*$K251)</f>
        <v>0</v>
      </c>
      <c r="S251" s="44">
        <v>0</v>
      </c>
      <c r="T251" s="44">
        <f>(S251/12*5*$D251*$G251*$H251*$K251*T$8)+(S251/12*4*$E251*$G251*$I251*$K251)+(S251/12*3*$F251*$G251*$I251*$K251)</f>
        <v>0</v>
      </c>
      <c r="U251" s="44"/>
      <c r="V251" s="44">
        <f>(U251/12*5*$D251*$G251*$H251*$K251*V$8)+(U251/12*4*$E251*$G251*$I251*$K251)+(U251/12*3*$F251*$G251*$I251*$K251)</f>
        <v>0</v>
      </c>
      <c r="W251" s="44">
        <v>18</v>
      </c>
      <c r="X251" s="44">
        <f>(W251/12*5*$D251*$G251*$H251*$K251*X$8)+(W251/12*4*$E251*$G251*$I251*$K251)+(W251/12*3*$F251*$G251*$I251*$K251)</f>
        <v>1973984.1252600001</v>
      </c>
      <c r="Y251" s="44">
        <v>0</v>
      </c>
      <c r="Z251" s="44">
        <f>(Y251/12*5*$D251*$G251*$H251*$K251*Z$8)+(Y251/12*4*$E251*$G251*$I251*$K251)+(Y251/12*3*$F251*$G251*$I251*$K251)</f>
        <v>0</v>
      </c>
      <c r="AA251" s="44">
        <v>0</v>
      </c>
      <c r="AB251" s="44">
        <f>(AA251/12*5*$D251*$G251*$H251*$K251*AB$8)+(AA251/12*4*$E251*$G251*$I251*$K251)+(AA251/12*3*$F251*$G251*$I251*$K251)</f>
        <v>0</v>
      </c>
      <c r="AC251" s="44">
        <v>0</v>
      </c>
      <c r="AD251" s="44">
        <f>(AC251/12*5*$D251*$G251*$H251*$K251*AD$8)+(AC251/12*4*$E251*$G251*$I251*$K251)+(AC251/12*3*$F251*$G251*$I251*$K251)</f>
        <v>0</v>
      </c>
      <c r="AE251" s="44">
        <v>0</v>
      </c>
      <c r="AF251" s="44">
        <f>(AE251/12*5*$D251*$G251*$H251*$K251*AF$8)+(AE251/12*4*$E251*$G251*$I251*$K251)+(AE251/12*3*$F251*$G251*$I251*$K251)</f>
        <v>0</v>
      </c>
      <c r="AG251" s="44">
        <v>6</v>
      </c>
      <c r="AH251" s="44">
        <f>(AG251/12*5*$D251*$G251*$H251*$K251*AH$8)+(AG251/12*4*$E251*$G251*$I251*$K251)+(AG251/12*3*$F251*$G251*$I251*$K251)</f>
        <v>653321.60459999996</v>
      </c>
      <c r="AI251" s="44">
        <v>0</v>
      </c>
      <c r="AJ251" s="44">
        <f>(AI251/12*5*$D251*$G251*$H251*$K251*AJ$8)+(AI251/12*4*$E251*$G251*$I251*$K251)+(AI251/12*3*$F251*$G251*$I251*$K251)</f>
        <v>0</v>
      </c>
      <c r="AK251" s="44"/>
      <c r="AL251" s="44">
        <f>(AK251/12*5*$D251*$G251*$H251*$K251*AL$8)+(AK251/12*4*$E251*$G251*$I251*$K251)+(AK251/12*3*$F251*$G251*$I251*$K251)</f>
        <v>0</v>
      </c>
      <c r="AM251" s="47">
        <v>0</v>
      </c>
      <c r="AN251" s="44">
        <f>(AM251/12*5*$D251*$G251*$H251*$K251*AN$8)+(AM251/12*4*$E251*$G251*$I251*$K251)+(AM251/12*3*$F251*$G251*$I251*$K251)</f>
        <v>0</v>
      </c>
      <c r="AO251" s="48">
        <v>0</v>
      </c>
      <c r="AP251" s="44">
        <f>(AO251/12*5*$D251*$G251*$H251*$L251*AP$8)+(AO251/12*4*$E251*$G251*$I251*$L251)+(AO251/12*3*$F251*$G251*$I251*$L251)</f>
        <v>0</v>
      </c>
      <c r="AQ251" s="44">
        <v>0</v>
      </c>
      <c r="AR251" s="44">
        <f>(AQ251/12*5*$D251*$G251*$H251*$L251*AR$8)+(AQ251/12*4*$E251*$G251*$I251*$L251)+(AQ251/12*3*$F251*$G251*$I251*$L251)</f>
        <v>0</v>
      </c>
      <c r="AS251" s="44"/>
      <c r="AT251" s="44">
        <f>(AS251/12*5*$D251*$G251*$H251*$L251*AT$8)+(AS251/12*4*$E251*$G251*$I251*$L251)+(AS251/12*3*$F251*$G251*$I251*$L251)</f>
        <v>0</v>
      </c>
      <c r="AU251" s="44"/>
      <c r="AV251" s="44">
        <f>(AU251/12*5*$D251*$G251*$H251*$L251*AV$8)+(AU251/12*4*$E251*$G251*$I251*$L251)+(AU251/12*3*$F251*$G251*$I251*$L251)</f>
        <v>0</v>
      </c>
      <c r="AW251" s="44"/>
      <c r="AX251" s="44">
        <f>(AW251/12*5*$D251*$G251*$H251*$K251*AX$8)+(AW251/12*4*$E251*$G251*$I251*$K251)+(AW251/12*3*$F251*$G251*$I251*$K251)</f>
        <v>0</v>
      </c>
      <c r="AY251" s="44"/>
      <c r="AZ251" s="44">
        <f>(AY251/12*5*$D251*$G251*$H251*$K251*AZ$8)+(AY251/12*4*$E251*$G251*$I251*$K251)+(AY251/12*3*$F251*$G251*$I251*$K251)</f>
        <v>0</v>
      </c>
      <c r="BA251" s="44">
        <v>0</v>
      </c>
      <c r="BB251" s="44">
        <f>(BA251/12*5*$D251*$G251*$H251*$L251*BB$8)+(BA251/12*4*$E251*$G251*$I251*$L251)+(BA251/12*3*$F251*$G251*$I251*$L251)</f>
        <v>0</v>
      </c>
      <c r="BC251" s="44">
        <v>0</v>
      </c>
      <c r="BD251" s="44">
        <f>(BC251/12*5*$D251*$G251*$H251*$K251*BD$8)+(BC251/12*4*$E251*$G251*$I251*$K251)+(BC251/12*3*$F251*$G251*$I251*$K251)</f>
        <v>0</v>
      </c>
      <c r="BE251" s="44">
        <v>0</v>
      </c>
      <c r="BF251" s="44">
        <f>(BE251/12*5*$D251*$G251*$H251*$K251*BF$8)+(BE251/12*4*$E251*$G251*$I251*$K251)+(BE251/12*3*$F251*$G251*$I251*$K251)</f>
        <v>0</v>
      </c>
      <c r="BG251" s="44">
        <v>0</v>
      </c>
      <c r="BH251" s="44">
        <f>(BG251/12*5*$D251*$G251*$H251*$K251*BH$8)+(BG251/12*4*$E251*$G251*$I251*$K251)+(BG251/12*3*$F251*$G251*$I251*$K251)</f>
        <v>0</v>
      </c>
      <c r="BI251" s="44">
        <v>0</v>
      </c>
      <c r="BJ251" s="44">
        <f>(BI251/12*5*$D251*$G251*$H251*$L251*BJ$8)+(BI251/12*4*$E251*$G251*$I251*$L251)+(BI251/12*3*$F251*$G251*$I251*$L251)</f>
        <v>0</v>
      </c>
      <c r="BK251" s="44">
        <v>0</v>
      </c>
      <c r="BL251" s="44">
        <f>(BK251/12*5*$D251*$G251*$H251*$K251*BL$8)+(BK251/12*4*$E251*$G251*$I251*$K251)+(BK251/12*3*$F251*$G251*$I251*$K251)</f>
        <v>0</v>
      </c>
      <c r="BM251" s="44">
        <v>0</v>
      </c>
      <c r="BN251" s="44">
        <f>(BM251/12*5*$D251*$G251*$H251*$K251*BN$8)+(BM251/12*4*$E251*$G251*$I251*$K251)+(BM251/12*3*$F251*$G251*$I251*$K251)</f>
        <v>0</v>
      </c>
      <c r="BO251" s="54">
        <v>0</v>
      </c>
      <c r="BP251" s="44">
        <f>(BO251/12*5*$D251*$G251*$H251*$L251*BP$8)+(BO251/12*4*$E251*$G251*$I251*$L251)+(BO251/12*3*$F251*$G251*$I251*$L251)</f>
        <v>0</v>
      </c>
      <c r="BQ251" s="44">
        <v>0</v>
      </c>
      <c r="BR251" s="44">
        <f>(BQ251/12*5*$D251*$G251*$H251*$L251*BR$8)+(BQ251/12*4*$E251*$G251*$I251*$L251)+(BQ251/12*3*$F251*$G251*$I251*$L251)</f>
        <v>0</v>
      </c>
      <c r="BS251" s="44">
        <v>0</v>
      </c>
      <c r="BT251" s="44">
        <f>(BS251/12*5*$D251*$G251*$H251*$K251*BT$8)+(BS251/12*4*$E251*$G251*$I251*$K251)+(BS251/12*3*$F251*$G251*$I251*$K251)</f>
        <v>0</v>
      </c>
      <c r="BU251" s="44">
        <v>0</v>
      </c>
      <c r="BV251" s="44">
        <f>(BU251/12*5*$D251*$G251*$H251*$K251*BV$8)+(BU251/12*4*$E251*$G251*$I251*$K251)+(BU251/12*3*$F251*$G251*$I251*$K251)</f>
        <v>0</v>
      </c>
      <c r="BW251" s="44">
        <v>0</v>
      </c>
      <c r="BX251" s="44">
        <f>(BW251/12*5*$D251*$G251*$H251*$L251*BX$8)+(BW251/12*4*$E251*$G251*$I251*$L251)+(BW251/12*3*$F251*$G251*$I251*$L251)</f>
        <v>0</v>
      </c>
      <c r="BY251" s="44"/>
      <c r="BZ251" s="44">
        <f>(BY251/12*5*$D251*$G251*$H251*$L251*BZ$8)+(BY251/12*4*$E251*$G251*$I251*$L251)+(BY251/12*3*$F251*$G251*$I251*$L251)</f>
        <v>0</v>
      </c>
      <c r="CA251" s="44">
        <v>0</v>
      </c>
      <c r="CB251" s="44">
        <f>(CA251/12*5*$D251*$G251*$H251*$K251*CB$8)+(CA251/12*4*$E251*$G251*$I251*$K251)+(CA251/12*3*$F251*$G251*$I251*$K251)</f>
        <v>0</v>
      </c>
      <c r="CC251" s="44">
        <v>0</v>
      </c>
      <c r="CD251" s="44">
        <f>(CC251/12*5*$D251*$G251*$H251*$L251*CD$8)+(CC251/12*4*$E251*$G251*$I251*$L251)+(CC251/12*3*$F251*$G251*$I251*$L251)</f>
        <v>0</v>
      </c>
      <c r="CE251" s="44">
        <v>0</v>
      </c>
      <c r="CF251" s="44">
        <f>(CE251/12*5*$D251*$G251*$H251*$K251*CF$8)+(CE251/12*4*$E251*$G251*$I251*$K251)+(CE251/12*3*$F251*$G251*$I251*$K251)</f>
        <v>0</v>
      </c>
      <c r="CG251" s="44"/>
      <c r="CH251" s="44">
        <f>(CG251/12*5*$D251*$G251*$H251*$K251*CH$8)+(CG251/12*4*$E251*$G251*$I251*$K251)+(CG251/12*3*$F251*$G251*$I251*$K251)</f>
        <v>0</v>
      </c>
      <c r="CI251" s="44"/>
      <c r="CJ251" s="44">
        <f>(CI251/12*5*$D251*$G251*$H251*$K251*CJ$8)+(CI251/12*4*$E251*$G251*$I251*$K251)+(CI251/12*3*$F251*$G251*$I251*$K251)</f>
        <v>0</v>
      </c>
      <c r="CK251" s="44"/>
      <c r="CL251" s="44">
        <f>(CK251/12*5*$D251*$G251*$H251*$K251*CL$8)+(CK251/12*4*$E251*$G251*$I251*$K251)+(CK251/12*3*$F251*$G251*$I251*$K251)</f>
        <v>0</v>
      </c>
      <c r="CM251" s="44"/>
      <c r="CN251" s="44">
        <f>(CM251/12*5*$D251*$G251*$H251*$L251*CN$8)+(CM251/12*4*$E251*$G251*$I251*$L251)+(CM251/12*3*$F251*$G251*$I251*$L251)</f>
        <v>0</v>
      </c>
      <c r="CO251" s="44"/>
      <c r="CP251" s="44">
        <f>(CO251/12*5*$D251*$G251*$H251*$L251*CP$8)+(CO251/12*4*$E251*$G251*$I251*$L251)+(CO251/12*3*$F251*$G251*$I251*$L251)</f>
        <v>0</v>
      </c>
      <c r="CQ251" s="49"/>
      <c r="CR251" s="44">
        <f>(CQ251/12*5*$D251*$G251*$H251*$K251*CR$8)+(CQ251/12*4*$E251*$G251*$I251*$K251)+(CQ251/12*3*$F251*$G251*$I251*$K251)</f>
        <v>0</v>
      </c>
      <c r="CS251" s="44"/>
      <c r="CT251" s="44">
        <f>(CS251/12*5*$D251*$G251*$H251*$L251*CT$8)+(CS251/12*4*$E251*$G251*$I251*$L251)+(CS251/12*3*$F251*$G251*$I251*$L251)</f>
        <v>0</v>
      </c>
      <c r="CU251" s="44"/>
      <c r="CV251" s="44">
        <f>(CU251/12*5*$D251*$G251*$H251*$L251*CV$8)+(CU251/12*4*$E251*$G251*$I251*$L251)+(CU251/12*3*$F251*$G251*$I251*$L251)</f>
        <v>0</v>
      </c>
      <c r="CW251" s="44"/>
      <c r="CX251" s="44">
        <f>(CW251/12*5*$D251*$G251*$H251*$L251*CX$8)+(CW251/12*4*$E251*$G251*$I251*$L251)+(CW251/12*3*$F251*$G251*$I251*$L251)</f>
        <v>0</v>
      </c>
      <c r="CY251" s="44"/>
      <c r="CZ251" s="44">
        <f>(CY251/12*5*$D251*$G251*$H251*$L251*CZ$8)+(CY251/12*4*$E251*$G251*$I251*$L251)+(CY251/12*3*$F251*$G251*$I251*$L251)</f>
        <v>0</v>
      </c>
      <c r="DA251" s="44"/>
      <c r="DB251" s="44">
        <f>(DA251/12*5*$D251*$G251*$H251*$L251*DB$8)+(DA251/12*4*$E251*$G251*$I251*$L251)+(DA251/12*3*$F251*$G251*$I251*$L251)</f>
        <v>0</v>
      </c>
      <c r="DC251" s="44"/>
      <c r="DD251" s="44">
        <f>(DC251/12*5*$D251*$G251*$H251*$K251*DD$8)+(DC251/12*4*$E251*$G251*$I251*$K251)+(DC251/12*3*$F251*$G251*$I251*$K251)</f>
        <v>0</v>
      </c>
      <c r="DE251" s="44"/>
      <c r="DF251" s="44">
        <f>(DE251/12*5*$D251*$G251*$H251*$K251*DF$8)+(DE251/12*4*$E251*$G251*$I251*$K251)+(DE251/12*3*$F251*$G251*$I251*$K251)</f>
        <v>0</v>
      </c>
      <c r="DG251" s="44"/>
      <c r="DH251" s="44">
        <f>(DG251/12*5*$D251*$G251*$H251*$L251*DH$8)+(DG251/12*4*$E251*$G251*$I251*$L251)+(DG251/12*3*$F251*$G251*$I251*$L251)</f>
        <v>0</v>
      </c>
      <c r="DI251" s="44"/>
      <c r="DJ251" s="44">
        <f>(DI251/12*5*$D251*$G251*$H251*$L251*DJ$8)+(DI251/12*4*$E251*$G251*$I251*$L251)+(DI251/12*3*$F251*$G251*$I251*$L251)</f>
        <v>0</v>
      </c>
      <c r="DK251" s="44"/>
      <c r="DL251" s="44">
        <f>(DK251/12*5*$D251*$G251*$H251*$M251*DL$8)+(DK251/12*4*$E251*$G251*$I251*$M251)+(DK251/12*3*$F251*$G251*$I251*$M251)</f>
        <v>0</v>
      </c>
      <c r="DM251" s="44"/>
      <c r="DN251" s="44">
        <f>(DM251/12*5*$D251*$G251*$H251*$N251*DN$8)+(DM251/12*4*$E251*$G251*$I251*$N251)+(DM251/12*3*$F251*$G251*$I251*$N251)</f>
        <v>0</v>
      </c>
      <c r="DO251" s="44"/>
      <c r="DP251" s="44">
        <f>(DO251/12*5*$D251*$G251*$H251*$L251*DP$8)+(DO251/12*7*$D251*$G251*$H251*$L251)</f>
        <v>0</v>
      </c>
      <c r="DQ251" s="44">
        <f t="shared" si="2268"/>
        <v>75</v>
      </c>
      <c r="DR251" s="44">
        <f t="shared" si="2268"/>
        <v>8180539.3689600006</v>
      </c>
    </row>
    <row r="252" spans="1:122" ht="15.75" customHeight="1" x14ac:dyDescent="0.25">
      <c r="A252" s="100">
        <v>29</v>
      </c>
      <c r="B252" s="114"/>
      <c r="C252" s="102" t="s">
        <v>383</v>
      </c>
      <c r="D252" s="109">
        <f t="shared" si="1828"/>
        <v>19063</v>
      </c>
      <c r="E252" s="110">
        <v>18530</v>
      </c>
      <c r="F252" s="110">
        <v>18715</v>
      </c>
      <c r="G252" s="115">
        <v>1.37</v>
      </c>
      <c r="H252" s="111">
        <v>1</v>
      </c>
      <c r="I252" s="111">
        <v>1</v>
      </c>
      <c r="J252" s="112"/>
      <c r="K252" s="109">
        <v>1.4</v>
      </c>
      <c r="L252" s="109">
        <v>1.68</v>
      </c>
      <c r="M252" s="109">
        <v>2.23</v>
      </c>
      <c r="N252" s="109">
        <v>2.57</v>
      </c>
      <c r="O252" s="108">
        <f t="shared" ref="O252:BZ252" si="2270">SUM(O253:O265)</f>
        <v>1079</v>
      </c>
      <c r="P252" s="108">
        <f t="shared" si="2270"/>
        <v>45969570.66041667</v>
      </c>
      <c r="Q252" s="108">
        <f t="shared" si="2270"/>
        <v>3593</v>
      </c>
      <c r="R252" s="108">
        <f t="shared" si="2270"/>
        <v>194577392.13721669</v>
      </c>
      <c r="S252" s="108">
        <v>0</v>
      </c>
      <c r="T252" s="108">
        <f t="shared" ref="T252:AF252" si="2271">SUM(T253:T265)</f>
        <v>0</v>
      </c>
      <c r="U252" s="108">
        <f t="shared" si="2271"/>
        <v>0</v>
      </c>
      <c r="V252" s="108">
        <f t="shared" si="2271"/>
        <v>0</v>
      </c>
      <c r="W252" s="108">
        <f t="shared" si="2271"/>
        <v>0</v>
      </c>
      <c r="X252" s="108">
        <f t="shared" si="2271"/>
        <v>0</v>
      </c>
      <c r="Y252" s="108">
        <f t="shared" si="2271"/>
        <v>154</v>
      </c>
      <c r="Z252" s="108">
        <f t="shared" si="2271"/>
        <v>8050205.699841667</v>
      </c>
      <c r="AA252" s="108">
        <f t="shared" si="2271"/>
        <v>0</v>
      </c>
      <c r="AB252" s="108">
        <f t="shared" si="2271"/>
        <v>0</v>
      </c>
      <c r="AC252" s="108">
        <f t="shared" si="2271"/>
        <v>0</v>
      </c>
      <c r="AD252" s="108">
        <f t="shared" si="2271"/>
        <v>0</v>
      </c>
      <c r="AE252" s="108">
        <f t="shared" si="2271"/>
        <v>5</v>
      </c>
      <c r="AF252" s="108">
        <f t="shared" si="2271"/>
        <v>162840.5625</v>
      </c>
      <c r="AG252" s="108">
        <f t="shared" si="2270"/>
        <v>978</v>
      </c>
      <c r="AH252" s="108">
        <f t="shared" si="2270"/>
        <v>35267185.158099994</v>
      </c>
      <c r="AI252" s="108">
        <f t="shared" si="2270"/>
        <v>10</v>
      </c>
      <c r="AJ252" s="108">
        <f t="shared" si="2270"/>
        <v>339346.65788333328</v>
      </c>
      <c r="AK252" s="108">
        <f t="shared" si="2270"/>
        <v>0</v>
      </c>
      <c r="AL252" s="108">
        <f t="shared" si="2270"/>
        <v>0</v>
      </c>
      <c r="AM252" s="108">
        <f t="shared" si="2270"/>
        <v>574</v>
      </c>
      <c r="AN252" s="108">
        <f t="shared" si="2270"/>
        <v>17528393.175562501</v>
      </c>
      <c r="AO252" s="108">
        <f t="shared" si="2270"/>
        <v>419</v>
      </c>
      <c r="AP252" s="108">
        <f t="shared" si="2270"/>
        <v>19813031.800576001</v>
      </c>
      <c r="AQ252" s="108">
        <f t="shared" si="2270"/>
        <v>0</v>
      </c>
      <c r="AR252" s="108">
        <f t="shared" si="2270"/>
        <v>0</v>
      </c>
      <c r="AS252" s="108">
        <f t="shared" si="2270"/>
        <v>1330</v>
      </c>
      <c r="AT252" s="108">
        <f t="shared" si="2270"/>
        <v>68703832.277303994</v>
      </c>
      <c r="AU252" s="108">
        <f t="shared" si="2270"/>
        <v>1</v>
      </c>
      <c r="AV252" s="108">
        <f t="shared" si="2270"/>
        <v>45673.319615</v>
      </c>
      <c r="AW252" s="108">
        <f t="shared" si="2270"/>
        <v>0</v>
      </c>
      <c r="AX252" s="108">
        <f t="shared" si="2270"/>
        <v>0</v>
      </c>
      <c r="AY252" s="108">
        <f t="shared" si="2270"/>
        <v>0</v>
      </c>
      <c r="AZ252" s="108">
        <f t="shared" si="2270"/>
        <v>0</v>
      </c>
      <c r="BA252" s="108">
        <f t="shared" si="2270"/>
        <v>12</v>
      </c>
      <c r="BB252" s="108">
        <f t="shared" si="2270"/>
        <v>478262.53467999998</v>
      </c>
      <c r="BC252" s="108">
        <f t="shared" si="2270"/>
        <v>0</v>
      </c>
      <c r="BD252" s="108">
        <f t="shared" si="2270"/>
        <v>0</v>
      </c>
      <c r="BE252" s="108">
        <f t="shared" si="2270"/>
        <v>0</v>
      </c>
      <c r="BF252" s="108">
        <f t="shared" si="2270"/>
        <v>0</v>
      </c>
      <c r="BG252" s="108">
        <v>0</v>
      </c>
      <c r="BH252" s="108">
        <f t="shared" ref="BH252:BI252" si="2272">SUM(BH253:BH265)</f>
        <v>0</v>
      </c>
      <c r="BI252" s="108">
        <f t="shared" si="2272"/>
        <v>0</v>
      </c>
      <c r="BJ252" s="108">
        <f t="shared" si="2270"/>
        <v>0</v>
      </c>
      <c r="BK252" s="108">
        <f t="shared" si="2270"/>
        <v>10</v>
      </c>
      <c r="BL252" s="108">
        <f t="shared" si="2270"/>
        <v>385486.04132500006</v>
      </c>
      <c r="BM252" s="108">
        <f t="shared" si="2270"/>
        <v>55</v>
      </c>
      <c r="BN252" s="108">
        <f t="shared" si="2270"/>
        <v>2028506.4171166667</v>
      </c>
      <c r="BO252" s="108">
        <f t="shared" si="2270"/>
        <v>0</v>
      </c>
      <c r="BP252" s="108">
        <f t="shared" si="2270"/>
        <v>0</v>
      </c>
      <c r="BQ252" s="108">
        <f t="shared" si="2270"/>
        <v>3</v>
      </c>
      <c r="BR252" s="108">
        <f t="shared" si="2270"/>
        <v>105989.66531999999</v>
      </c>
      <c r="BS252" s="108">
        <f t="shared" si="2270"/>
        <v>0</v>
      </c>
      <c r="BT252" s="108">
        <f t="shared" si="2270"/>
        <v>0</v>
      </c>
      <c r="BU252" s="108">
        <f t="shared" si="2270"/>
        <v>21</v>
      </c>
      <c r="BV252" s="108">
        <f t="shared" si="2270"/>
        <v>403220.33994666662</v>
      </c>
      <c r="BW252" s="108">
        <f t="shared" si="2270"/>
        <v>0</v>
      </c>
      <c r="BX252" s="108">
        <f t="shared" si="2270"/>
        <v>0</v>
      </c>
      <c r="BY252" s="108">
        <f t="shared" si="2270"/>
        <v>0</v>
      </c>
      <c r="BZ252" s="108">
        <f t="shared" si="2270"/>
        <v>0</v>
      </c>
      <c r="CA252" s="108">
        <f t="shared" ref="CA252:DR252" si="2273">SUM(CA253:CA265)</f>
        <v>0</v>
      </c>
      <c r="CB252" s="108">
        <f t="shared" si="2273"/>
        <v>0</v>
      </c>
      <c r="CC252" s="108">
        <f t="shared" si="2273"/>
        <v>18</v>
      </c>
      <c r="CD252" s="108">
        <f t="shared" si="2273"/>
        <v>610988.84392000013</v>
      </c>
      <c r="CE252" s="108">
        <f t="shared" si="2273"/>
        <v>0</v>
      </c>
      <c r="CF252" s="108">
        <f t="shared" si="2273"/>
        <v>0</v>
      </c>
      <c r="CG252" s="108">
        <f t="shared" si="2273"/>
        <v>0</v>
      </c>
      <c r="CH252" s="108">
        <f t="shared" si="2273"/>
        <v>0</v>
      </c>
      <c r="CI252" s="108">
        <f t="shared" si="2273"/>
        <v>19</v>
      </c>
      <c r="CJ252" s="108">
        <f t="shared" si="2273"/>
        <v>478824.15368666669</v>
      </c>
      <c r="CK252" s="108">
        <f t="shared" si="2273"/>
        <v>63</v>
      </c>
      <c r="CL252" s="108">
        <f t="shared" si="2273"/>
        <v>1737446.2974166665</v>
      </c>
      <c r="CM252" s="108">
        <f t="shared" si="2273"/>
        <v>309</v>
      </c>
      <c r="CN252" s="108">
        <f t="shared" si="2273"/>
        <v>11550961.431947</v>
      </c>
      <c r="CO252" s="108">
        <f t="shared" si="2273"/>
        <v>113</v>
      </c>
      <c r="CP252" s="108">
        <f t="shared" si="2273"/>
        <v>4499867.4658979997</v>
      </c>
      <c r="CQ252" s="113">
        <f t="shared" si="2273"/>
        <v>32</v>
      </c>
      <c r="CR252" s="108">
        <f t="shared" si="2273"/>
        <v>1115508.5146333333</v>
      </c>
      <c r="CS252" s="108">
        <f t="shared" si="2273"/>
        <v>68</v>
      </c>
      <c r="CT252" s="108">
        <f t="shared" si="2273"/>
        <v>3644404.487948</v>
      </c>
      <c r="CU252" s="108">
        <f t="shared" si="2273"/>
        <v>13</v>
      </c>
      <c r="CV252" s="108">
        <f t="shared" si="2273"/>
        <v>308408.15356400004</v>
      </c>
      <c r="CW252" s="108">
        <f t="shared" si="2273"/>
        <v>18</v>
      </c>
      <c r="CX252" s="108">
        <f t="shared" si="2273"/>
        <v>879907.28917700006</v>
      </c>
      <c r="CY252" s="108">
        <f t="shared" si="2273"/>
        <v>54</v>
      </c>
      <c r="CZ252" s="108">
        <f t="shared" si="2273"/>
        <v>2245034.8471879996</v>
      </c>
      <c r="DA252" s="108">
        <f t="shared" si="2273"/>
        <v>211</v>
      </c>
      <c r="DB252" s="108">
        <f t="shared" si="2273"/>
        <v>8377004.7223659996</v>
      </c>
      <c r="DC252" s="108">
        <f t="shared" si="2273"/>
        <v>114</v>
      </c>
      <c r="DD252" s="108">
        <f t="shared" si="2273"/>
        <v>3487785.6197333327</v>
      </c>
      <c r="DE252" s="108">
        <f t="shared" si="2273"/>
        <v>58</v>
      </c>
      <c r="DF252" s="108">
        <f t="shared" si="2273"/>
        <v>2131463.5240266668</v>
      </c>
      <c r="DG252" s="108">
        <f t="shared" si="2273"/>
        <v>6</v>
      </c>
      <c r="DH252" s="108">
        <f t="shared" si="2273"/>
        <v>321985.37384999997</v>
      </c>
      <c r="DI252" s="108">
        <f t="shared" si="2273"/>
        <v>29</v>
      </c>
      <c r="DJ252" s="108">
        <f t="shared" si="2273"/>
        <v>1227503.2879199998</v>
      </c>
      <c r="DK252" s="108">
        <f t="shared" si="2273"/>
        <v>9</v>
      </c>
      <c r="DL252" s="108">
        <f t="shared" si="2273"/>
        <v>623318.43885000004</v>
      </c>
      <c r="DM252" s="108">
        <f t="shared" si="2273"/>
        <v>33</v>
      </c>
      <c r="DN252" s="108">
        <f t="shared" si="2273"/>
        <v>2175611.2880254164</v>
      </c>
      <c r="DO252" s="108">
        <f t="shared" si="2273"/>
        <v>0</v>
      </c>
      <c r="DP252" s="108">
        <f t="shared" si="2273"/>
        <v>0</v>
      </c>
      <c r="DQ252" s="108">
        <f t="shared" si="2273"/>
        <v>9411</v>
      </c>
      <c r="DR252" s="108">
        <f t="shared" si="2273"/>
        <v>439274960.18755424</v>
      </c>
    </row>
    <row r="253" spans="1:122" ht="30" customHeight="1" x14ac:dyDescent="0.25">
      <c r="A253" s="51"/>
      <c r="B253" s="52">
        <v>214</v>
      </c>
      <c r="C253" s="38" t="s">
        <v>384</v>
      </c>
      <c r="D253" s="39">
        <f t="shared" si="1828"/>
        <v>19063</v>
      </c>
      <c r="E253" s="40">
        <v>18530</v>
      </c>
      <c r="F253" s="40">
        <v>18715</v>
      </c>
      <c r="G253" s="53">
        <v>0.99</v>
      </c>
      <c r="H253" s="42">
        <v>1</v>
      </c>
      <c r="I253" s="42">
        <v>1</v>
      </c>
      <c r="J253" s="43"/>
      <c r="K253" s="39">
        <v>1.4</v>
      </c>
      <c r="L253" s="39">
        <v>1.68</v>
      </c>
      <c r="M253" s="39">
        <v>2.23</v>
      </c>
      <c r="N253" s="39">
        <v>2.57</v>
      </c>
      <c r="O253" s="44">
        <v>8</v>
      </c>
      <c r="P253" s="44">
        <f t="shared" ref="P253:P258" si="2274">(O253/12*5*$D253*$G253*$H253*$K253*P$8)+(O253/12*4*$E253*$G253*$I253*$K253*P$9)+(O253/12*3*$F253*$G253*$I253*$K253*P$9)</f>
        <v>221353.11659999998</v>
      </c>
      <c r="Q253" s="44">
        <v>20</v>
      </c>
      <c r="R253" s="44">
        <f t="shared" ref="R253:R258" si="2275">(Q253/12*5*$D253*$G253*$H253*$K253*R$8)+(Q253/12*4*$E253*$G253*$I253*$K253*R$9)+(Q253/12*3*$F253*$G253*$I253*$K253*R$9)</f>
        <v>553382.79150000005</v>
      </c>
      <c r="S253" s="44">
        <v>0</v>
      </c>
      <c r="T253" s="44">
        <f t="shared" ref="T253:T258" si="2276">(S253/12*5*$D253*$G253*$H253*$K253*T$8)+(S253/12*4*$E253*$G253*$I253*$K253*T$9)+(S253/12*3*$F253*$G253*$I253*$K253*T$9)</f>
        <v>0</v>
      </c>
      <c r="U253" s="44"/>
      <c r="V253" s="44">
        <f t="shared" ref="V253:V258" si="2277">(U253/12*5*$D253*$G253*$H253*$K253*V$8)+(U253/12*4*$E253*$G253*$I253*$K253*V$9)+(U253/12*3*$F253*$G253*$I253*$K253*V$9)</f>
        <v>0</v>
      </c>
      <c r="W253" s="44">
        <v>0</v>
      </c>
      <c r="X253" s="44">
        <f t="shared" ref="X253:X258" si="2278">(W253/12*5*$D253*$G253*$H253*$K253*X$8)+(W253/12*4*$E253*$G253*$I253*$K253*X$9)+(W253/12*3*$F253*$G253*$I253*$K253*X$9)</f>
        <v>0</v>
      </c>
      <c r="Y253" s="44">
        <v>0</v>
      </c>
      <c r="Z253" s="44">
        <f t="shared" ref="Z253:Z258" si="2279">(Y253/12*5*$D253*$G253*$H253*$K253*Z$8)+(Y253/12*4*$E253*$G253*$I253*$K253*Z$9)+(Y253/12*3*$F253*$G253*$I253*$K253*Z$9)</f>
        <v>0</v>
      </c>
      <c r="AA253" s="44">
        <v>0</v>
      </c>
      <c r="AB253" s="44">
        <f t="shared" ref="AB253:AB258" si="2280">(AA253/12*5*$D253*$G253*$H253*$K253*AB$8)+(AA253/12*4*$E253*$G253*$I253*$K253*AB$9)+(AA253/12*3*$F253*$G253*$I253*$K253*AB$9)</f>
        <v>0</v>
      </c>
      <c r="AC253" s="44">
        <v>0</v>
      </c>
      <c r="AD253" s="44">
        <f t="shared" ref="AD253:AD258" si="2281">(AC253/12*5*$D253*$G253*$H253*$K253*AD$8)+(AC253/12*4*$E253*$G253*$I253*$K253*AD$9)+(AC253/12*3*$F253*$G253*$I253*$K253*AD$9)</f>
        <v>0</v>
      </c>
      <c r="AE253" s="44">
        <v>5</v>
      </c>
      <c r="AF253" s="44">
        <f t="shared" ref="AF253:AF258" si="2282">(AE253/12*5*$D253*$G253*$H253*$K253*AF$8)+(AE253/12*4*$E253*$G253*$I253*$K253*AF$9)+(AE253/12*3*$F253*$G253*$I253*$K253*AF$9)</f>
        <v>162840.5625</v>
      </c>
      <c r="AG253" s="44">
        <v>88</v>
      </c>
      <c r="AH253" s="44">
        <f t="shared" ref="AH253:AH258" si="2283">(AG253/12*5*$D253*$G253*$H253*$K253*AH$8)+(AG253/12*4*$E253*$G253*$I253*$K253*AH$9)+(AG253/12*3*$F253*$G253*$I253*$K253*AH$9)</f>
        <v>2434884.2826</v>
      </c>
      <c r="AI253" s="44"/>
      <c r="AJ253" s="44">
        <f t="shared" ref="AJ253:AJ258" si="2284">(AI253/12*5*$D253*$G253*$H253*$K253*AJ$8)+(AI253/12*4*$E253*$G253*$I253*$K253*AJ$9)+(AI253/12*3*$F253*$G253*$I253*$K253*AJ$9)</f>
        <v>0</v>
      </c>
      <c r="AK253" s="44"/>
      <c r="AL253" s="44">
        <f t="shared" ref="AL253:AL258" si="2285">(AK253/12*5*$D253*$G253*$H253*$K253*AL$8)+(AK253/12*4*$E253*$G253*$I253*$K253*AL$9)+(AK253/12*3*$F253*$G253*$I253*$K253*AL$9)</f>
        <v>0</v>
      </c>
      <c r="AM253" s="47">
        <v>0</v>
      </c>
      <c r="AN253" s="44">
        <f t="shared" ref="AN253:AN258" si="2286">(AM253/12*5*$D253*$G253*$H253*$K253*AN$8)+(AM253/12*4*$E253*$G253*$I253*$K253*AN$9)+(AM253/12*3*$F253*$G253*$I253*$K253*AN$9)</f>
        <v>0</v>
      </c>
      <c r="AO253" s="48">
        <v>0</v>
      </c>
      <c r="AP253" s="44">
        <f t="shared" ref="AP253:AP258" si="2287">(AO253/12*5*$D253*$G253*$H253*$L253*AP$8)+(AO253/12*4*$E253*$G253*$I253*$L253*AP$9)+(AO253/12*3*$F253*$G253*$I253*$L253*AP$9)</f>
        <v>0</v>
      </c>
      <c r="AQ253" s="44">
        <v>0</v>
      </c>
      <c r="AR253" s="44">
        <f t="shared" ref="AR253:AR258" si="2288">(AQ253/12*5*$D253*$G253*$H253*$L253*AR$8)+(AQ253/12*4*$E253*$G253*$I253*$L253*AR$9)+(AQ253/12*3*$F253*$G253*$I253*$L253*AR$9)</f>
        <v>0</v>
      </c>
      <c r="AS253" s="44">
        <v>43</v>
      </c>
      <c r="AT253" s="44">
        <f t="shared" ref="AT253:AT258" si="2289">(AS253/12*5*$D253*$G253*$H253*$L253*AT$8)+(AS253/12*4*$E253*$G253*$I253*$L253*AT$9)+(AS253/12*3*$F253*$G253*$I253*$L253*AT$10)</f>
        <v>1375238.5111080001</v>
      </c>
      <c r="AU253" s="44">
        <v>0</v>
      </c>
      <c r="AV253" s="44">
        <f t="shared" ref="AV253:AV258" si="2290">(AU253/12*5*$D253*$G253*$H253*$L253*AV$8)+(AU253/12*4*$E253*$G253*$I253*$L253*AV$9)+(AU253/12*3*$F253*$G253*$I253*$L253*AV$9)</f>
        <v>0</v>
      </c>
      <c r="AW253" s="44"/>
      <c r="AX253" s="44">
        <f t="shared" ref="AX253:AX258" si="2291">(AW253/12*5*$D253*$G253*$H253*$K253*AX$8)+(AW253/12*4*$E253*$G253*$I253*$K253*AX$9)+(AW253/12*3*$F253*$G253*$I253*$K253*AX$9)</f>
        <v>0</v>
      </c>
      <c r="AY253" s="44"/>
      <c r="AZ253" s="44">
        <f t="shared" ref="AZ253:AZ258" si="2292">(AY253/12*5*$D253*$G253*$H253*$K253*AZ$8)+(AY253/12*4*$E253*$G253*$I253*$K253*AZ$9)+(AY253/12*3*$F253*$G253*$I253*$K253*AZ$9)</f>
        <v>0</v>
      </c>
      <c r="BA253" s="44">
        <v>0</v>
      </c>
      <c r="BB253" s="44">
        <f t="shared" ref="BB253:BB258" si="2293">(BA253/12*5*$D253*$G253*$H253*$L253*BB$8)+(BA253/12*4*$E253*$G253*$I253*$L253*BB$9)+(BA253/12*3*$F253*$G253*$I253*$L253*BB$9)</f>
        <v>0</v>
      </c>
      <c r="BC253" s="44">
        <v>0</v>
      </c>
      <c r="BD253" s="44">
        <f t="shared" ref="BD253:BD258" si="2294">(BC253/12*5*$D253*$G253*$H253*$K253*BD$8)+(BC253/12*4*$E253*$G253*$I253*$K253*BD$9)+(BC253/12*3*$F253*$G253*$I253*$K253*BD$9)</f>
        <v>0</v>
      </c>
      <c r="BE253" s="44">
        <v>0</v>
      </c>
      <c r="BF253" s="44">
        <f t="shared" ref="BF253:BF258" si="2295">(BE253/12*5*$D253*$G253*$H253*$K253*BF$8)+(BE253/12*4*$E253*$G253*$I253*$K253*BF$9)+(BE253/12*3*$F253*$G253*$I253*$K253*BF$9)</f>
        <v>0</v>
      </c>
      <c r="BG253" s="44">
        <v>0</v>
      </c>
      <c r="BH253" s="44">
        <f t="shared" ref="BH253:BH258" si="2296">(BG253/12*5*$D253*$G253*$H253*$K253*BH$8)+(BG253/12*4*$E253*$G253*$I253*$K253*BH$9)+(BG253/12*3*$F253*$G253*$I253*$K253*BH$9)</f>
        <v>0</v>
      </c>
      <c r="BI253" s="44">
        <v>0</v>
      </c>
      <c r="BJ253" s="44">
        <f t="shared" ref="BJ253:BJ258" si="2297">(BI253/12*5*$D253*$G253*$H253*$L253*BJ$8)+(BI253/12*4*$E253*$G253*$I253*$L253*BJ$9)+(BI253/12*3*$F253*$G253*$I253*$L253*BJ$9)</f>
        <v>0</v>
      </c>
      <c r="BK253" s="44">
        <v>0</v>
      </c>
      <c r="BL253" s="44">
        <f t="shared" ref="BL253:BL258" si="2298">(BK253/12*5*$D253*$G253*$H253*$K253*BL$8)+(BK253/12*4*$E253*$G253*$I253*$K253*BL$9)+(BK253/12*3*$F253*$G253*$I253*$K253*BL$9)</f>
        <v>0</v>
      </c>
      <c r="BM253" s="44">
        <v>0</v>
      </c>
      <c r="BN253" s="44">
        <f t="shared" ref="BN253:BN258" si="2299">(BM253/12*5*$D253*$G253*$H253*$K253*BN$8)+(BM253/12*4*$E253*$G253*$I253*$K253*BN$9)+(BM253/12*3*$F253*$G253*$I253*$K253*BN$9)</f>
        <v>0</v>
      </c>
      <c r="BO253" s="54">
        <v>0</v>
      </c>
      <c r="BP253" s="44">
        <f t="shared" ref="BP253:BP258" si="2300">(BO253/12*5*$D253*$G253*$H253*$L253*BP$8)+(BO253/12*4*$E253*$G253*$I253*$L253*BP$9)+(BO253/12*3*$F253*$G253*$I253*$L253*BP$9)</f>
        <v>0</v>
      </c>
      <c r="BQ253" s="44">
        <v>3</v>
      </c>
      <c r="BR253" s="44">
        <f t="shared" ref="BR253:BR258" si="2301">(BQ253/12*5*$D253*$G253*$H253*$L253*BR$8)+(BQ253/12*4*$E253*$G253*$I253*$L253*BR$9)+(BQ253/12*3*$F253*$G253*$I253*$L253*BR$9)</f>
        <v>105989.66531999999</v>
      </c>
      <c r="BS253" s="44">
        <v>0</v>
      </c>
      <c r="BT253" s="44">
        <f t="shared" ref="BT253:BT258" si="2302">(BS253/12*5*$D253*$G253*$H253*$K253*BT$8)+(BS253/12*4*$E253*$G253*$I253*$K253*BT$9)+(BS253/12*3*$F253*$G253*$I253*$K253*BT$9)</f>
        <v>0</v>
      </c>
      <c r="BU253" s="44">
        <v>8</v>
      </c>
      <c r="BV253" s="44">
        <f t="shared" ref="BV253:BV258" si="2303">(BU253/12*5*$D253*$G253*$H253*$K253*BV$8)+(BU253/12*4*$E253*$G253*$I253*$K253*BV$9)+(BU253/12*3*$F253*$G253*$I253*$K253*BV$9)</f>
        <v>157160.68367999999</v>
      </c>
      <c r="BW253" s="44">
        <v>0</v>
      </c>
      <c r="BX253" s="44">
        <f t="shared" ref="BX253:BX258" si="2304">(BW253/12*5*$D253*$G253*$H253*$L253*BX$8)+(BW253/12*4*$E253*$G253*$I253*$L253*BX$9)+(BW253/12*3*$F253*$G253*$I253*$L253*BX$9)</f>
        <v>0</v>
      </c>
      <c r="BY253" s="44"/>
      <c r="BZ253" s="44">
        <f t="shared" ref="BZ253:BZ258" si="2305">(BY253/12*5*$D253*$G253*$H253*$L253*BZ$8)+(BY253/12*4*$E253*$G253*$I253*$L253*BZ$9)+(BY253/12*3*$F253*$G253*$I253*$L253*BZ$9)</f>
        <v>0</v>
      </c>
      <c r="CA253" s="44">
        <v>0</v>
      </c>
      <c r="CB253" s="44">
        <f t="shared" ref="CB253:CB258" si="2306">(CA253/12*5*$D253*$G253*$H253*$K253*CB$8)+(CA253/12*4*$E253*$G253*$I253*$K253*CB$9)+(CA253/12*3*$F253*$G253*$I253*$K253*CB$9)</f>
        <v>0</v>
      </c>
      <c r="CC253" s="44">
        <v>0</v>
      </c>
      <c r="CD253" s="44">
        <f t="shared" ref="CD253:CD258" si="2307">(CC253/12*5*$D253*$G253*$H253*$L253*CD$8)+(CC253/12*4*$E253*$G253*$I253*$L253*CD$9)+(CC253/12*3*$F253*$G253*$I253*$L253*CD$9)</f>
        <v>0</v>
      </c>
      <c r="CE253" s="44">
        <v>0</v>
      </c>
      <c r="CF253" s="44">
        <f t="shared" ref="CF253:CF258" si="2308">(CE253/12*5*$D253*$G253*$H253*$K253*CF$8)+(CE253/12*4*$E253*$G253*$I253*$K253*CF$9)+(CE253/12*3*$F253*$G253*$I253*$K253*CF$9)</f>
        <v>0</v>
      </c>
      <c r="CG253" s="44"/>
      <c r="CH253" s="44">
        <f t="shared" ref="CH253:CH258" si="2309">(CG253/12*5*$D253*$G253*$H253*$K253*CH$8)+(CG253/12*4*$E253*$G253*$I253*$K253*CH$9)+(CG253/12*3*$F253*$G253*$I253*$K253*CH$9)</f>
        <v>0</v>
      </c>
      <c r="CI253" s="44"/>
      <c r="CJ253" s="44">
        <f t="shared" ref="CJ253:CJ258" si="2310">(CI253/12*5*$D253*$G253*$H253*$K253*CJ$8)+(CI253/12*4*$E253*$G253*$I253*$K253*CJ$9)+(CI253/12*3*$F253*$G253*$I253*$K253*CJ$9)</f>
        <v>0</v>
      </c>
      <c r="CK253" s="44"/>
      <c r="CL253" s="44">
        <f t="shared" ref="CL253:CL258" si="2311">(CK253/12*5*$D253*$G253*$H253*$K253*CL$8)+(CK253/12*4*$E253*$G253*$I253*$K253*CL$9)+(CK253/12*3*$F253*$G253*$I253*$K253*CL$9)</f>
        <v>0</v>
      </c>
      <c r="CM253" s="44"/>
      <c r="CN253" s="44">
        <f t="shared" ref="CN253:CN258" si="2312">(CM253/12*5*$D253*$G253*$H253*$L253*CN$8)+(CM253/12*4*$E253*$G253*$I253*$L253*CN$9)+(CM253/12*3*$F253*$G253*$I253*$L253*CN$9)</f>
        <v>0</v>
      </c>
      <c r="CO253" s="44"/>
      <c r="CP253" s="44">
        <f t="shared" ref="CP253:CP258" si="2313">(CO253/12*5*$D253*$G253*$H253*$L253*CP$8)+(CO253/12*4*$E253*$G253*$I253*$L253*CP$9)+(CO253/12*3*$F253*$G253*$I253*$L253*CP$9)</f>
        <v>0</v>
      </c>
      <c r="CQ253" s="49"/>
      <c r="CR253" s="44">
        <f t="shared" ref="CR253:CR258" si="2314">(CQ253/12*5*$D253*$G253*$H253*$K253*CR$8)+(CQ253/12*4*$E253*$G253*$I253*$K253*CR$9)+(CQ253/12*3*$F253*$G253*$I253*$K253*CR$9)</f>
        <v>0</v>
      </c>
      <c r="CS253" s="44"/>
      <c r="CT253" s="44">
        <f t="shared" ref="CT253:CT258" si="2315">(CS253/12*5*$D253*$G253*$H253*$L253*CT$8)+(CS253/12*4*$E253*$G253*$I253*$L253*CT$9)+(CS253/12*3*$F253*$G253*$I253*$L253*CT$9)</f>
        <v>0</v>
      </c>
      <c r="CU253" s="44"/>
      <c r="CV253" s="44">
        <f t="shared" ref="CV253:CV258" si="2316">(CU253/12*5*$D253*$G253*$H253*$L253*CV$8)+(CU253/12*4*$E253*$G253*$I253*$L253*CV$9)+(CU253/12*3*$F253*$G253*$I253*$L253*CV$9)</f>
        <v>0</v>
      </c>
      <c r="CW253" s="44"/>
      <c r="CX253" s="44">
        <f t="shared" ref="CX253:CX258" si="2317">(CW253/12*5*$D253*$G253*$H253*$L253*CX$8)+(CW253/12*4*$E253*$G253*$I253*$L253*CX$9)+(CW253/12*3*$F253*$G253*$I253*$L253*CX$9)</f>
        <v>0</v>
      </c>
      <c r="CY253" s="44"/>
      <c r="CZ253" s="44">
        <f t="shared" ref="CZ253:CZ258" si="2318">(CY253/12*5*$D253*$G253*$H253*$L253*CZ$8)+(CY253/12*4*$E253*$G253*$I253*$L253*CZ$9)+(CY253/12*3*$F253*$G253*$I253*$L253*CZ$9)</f>
        <v>0</v>
      </c>
      <c r="DA253" s="44"/>
      <c r="DB253" s="44">
        <f t="shared" ref="DB253:DB258" si="2319">(DA253/12*5*$D253*$G253*$H253*$L253*DB$8)+(DA253/12*4*$E253*$G253*$I253*$L253*DB$9)+(DA253/12*3*$F253*$G253*$I253*$L253*DB$9)</f>
        <v>0</v>
      </c>
      <c r="DC253" s="44"/>
      <c r="DD253" s="44">
        <f t="shared" ref="DD253:DD258" si="2320">(DC253/12*5*$D253*$G253*$H253*$K253*DD$8)+(DC253/12*4*$E253*$G253*$I253*$K253*DD$9)+(DC253/12*3*$F253*$G253*$I253*$K253*DD$9)</f>
        <v>0</v>
      </c>
      <c r="DE253" s="44"/>
      <c r="DF253" s="44">
        <f t="shared" ref="DF253:DF258" si="2321">(DE253/12*5*$D253*$G253*$H253*$K253*DF$8)+(DE253/12*4*$E253*$G253*$I253*$K253*DF$9)+(DE253/12*3*$F253*$G253*$I253*$K253*DF$9)</f>
        <v>0</v>
      </c>
      <c r="DG253" s="44"/>
      <c r="DH253" s="44">
        <f t="shared" ref="DH253:DH258" si="2322">(DG253/12*5*$D253*$G253*$H253*$L253*DH$8)+(DG253/12*4*$E253*$G253*$I253*$L253*DH$9)+(DG253/12*3*$F253*$G253*$I253*$L253*DH$9)</f>
        <v>0</v>
      </c>
      <c r="DI253" s="44"/>
      <c r="DJ253" s="44">
        <f t="shared" ref="DJ253:DJ258" si="2323">(DI253/12*5*$D253*$G253*$H253*$L253*DJ$8)+(DI253/12*4*$E253*$G253*$I253*$L253*DJ$9)+(DI253/12*3*$F253*$G253*$I253*$L253*DJ$9)</f>
        <v>0</v>
      </c>
      <c r="DK253" s="44"/>
      <c r="DL253" s="44">
        <f t="shared" ref="DL253:DL258" si="2324">(DK253/12*5*$D253*$G253*$H253*$M253*DL$8)+(DK253/12*4*$E253*$G253*$I253*$M253*DL$9)+(DK253/12*3*$F253*$G253*$I253*$M253*DL$9)</f>
        <v>0</v>
      </c>
      <c r="DM253" s="44"/>
      <c r="DN253" s="44">
        <f t="shared" ref="DN253:DN258" si="2325">(DM253/12*5*$D253*$G253*$H253*$N253*DN$8)+(DM253/12*4*$E253*$G253*$I253*$N253*DN$9)+(DM253/12*3*$F253*$G253*$I253*$N253*DN$9)</f>
        <v>0</v>
      </c>
      <c r="DO253" s="44"/>
      <c r="DP253" s="44">
        <f t="shared" si="1825"/>
        <v>0</v>
      </c>
      <c r="DQ253" s="44">
        <f t="shared" ref="DQ253:DR265" si="2326">SUM(O253,Q253,S253,U253,W253,Y253,AA253,AC253,AE253,AG253,AI253,AK253,AM253,AO253,AQ253,AS253,AU253,AW253,AY253,BA253,BC253,BE253,BG253,BI253,BK253,BM253,BO253,BQ253,BS253,BU253,BW253,BY253,CA253,CC253,CE253,CG253,CI253,CK253,CM253,CO253,CQ253,CS253,CU253,CW253,CY253,DA253,DC253,DE253,DG253,DI253,DK253,DM253,DO253)</f>
        <v>175</v>
      </c>
      <c r="DR253" s="44">
        <f t="shared" si="2326"/>
        <v>5010849.6133079994</v>
      </c>
    </row>
    <row r="254" spans="1:122" ht="34.5" customHeight="1" x14ac:dyDescent="0.25">
      <c r="A254" s="51"/>
      <c r="B254" s="52">
        <v>215</v>
      </c>
      <c r="C254" s="38" t="s">
        <v>385</v>
      </c>
      <c r="D254" s="39">
        <f t="shared" si="1828"/>
        <v>19063</v>
      </c>
      <c r="E254" s="40">
        <v>18530</v>
      </c>
      <c r="F254" s="40">
        <v>18715</v>
      </c>
      <c r="G254" s="53">
        <v>1.52</v>
      </c>
      <c r="H254" s="42">
        <v>1</v>
      </c>
      <c r="I254" s="42">
        <v>1</v>
      </c>
      <c r="J254" s="43"/>
      <c r="K254" s="39">
        <v>1.4</v>
      </c>
      <c r="L254" s="39">
        <v>1.68</v>
      </c>
      <c r="M254" s="39">
        <v>2.23</v>
      </c>
      <c r="N254" s="39">
        <v>2.57</v>
      </c>
      <c r="O254" s="44">
        <v>44</v>
      </c>
      <c r="P254" s="44">
        <f t="shared" si="2274"/>
        <v>1869204.0957333329</v>
      </c>
      <c r="Q254" s="44">
        <v>63</v>
      </c>
      <c r="R254" s="44">
        <f t="shared" si="2275"/>
        <v>2676360.4098</v>
      </c>
      <c r="S254" s="44">
        <v>0</v>
      </c>
      <c r="T254" s="44">
        <f t="shared" si="2276"/>
        <v>0</v>
      </c>
      <c r="U254" s="44"/>
      <c r="V254" s="44">
        <f t="shared" si="2277"/>
        <v>0</v>
      </c>
      <c r="W254" s="44">
        <v>0</v>
      </c>
      <c r="X254" s="44">
        <f t="shared" si="2278"/>
        <v>0</v>
      </c>
      <c r="Y254" s="44"/>
      <c r="Z254" s="44">
        <f t="shared" si="2279"/>
        <v>0</v>
      </c>
      <c r="AA254" s="44">
        <v>0</v>
      </c>
      <c r="AB254" s="44">
        <f t="shared" si="2280"/>
        <v>0</v>
      </c>
      <c r="AC254" s="44">
        <v>0</v>
      </c>
      <c r="AD254" s="44">
        <f t="shared" si="2281"/>
        <v>0</v>
      </c>
      <c r="AE254" s="44">
        <v>0</v>
      </c>
      <c r="AF254" s="44">
        <f t="shared" si="2282"/>
        <v>0</v>
      </c>
      <c r="AG254" s="44">
        <v>4</v>
      </c>
      <c r="AH254" s="44">
        <f t="shared" si="2283"/>
        <v>169927.64506666665</v>
      </c>
      <c r="AI254" s="44"/>
      <c r="AJ254" s="44">
        <f t="shared" si="2284"/>
        <v>0</v>
      </c>
      <c r="AK254" s="44"/>
      <c r="AL254" s="44">
        <f t="shared" si="2285"/>
        <v>0</v>
      </c>
      <c r="AM254" s="47">
        <v>0</v>
      </c>
      <c r="AN254" s="44">
        <f t="shared" si="2286"/>
        <v>0</v>
      </c>
      <c r="AO254" s="48">
        <v>24</v>
      </c>
      <c r="AP254" s="44">
        <f t="shared" si="2287"/>
        <v>1178498.9637119998</v>
      </c>
      <c r="AQ254" s="44">
        <v>0</v>
      </c>
      <c r="AR254" s="44">
        <f t="shared" si="2288"/>
        <v>0</v>
      </c>
      <c r="AS254" s="44">
        <v>81</v>
      </c>
      <c r="AT254" s="44">
        <f t="shared" si="2289"/>
        <v>3977434.0025279997</v>
      </c>
      <c r="AU254" s="44">
        <v>0</v>
      </c>
      <c r="AV254" s="44">
        <f t="shared" si="2290"/>
        <v>0</v>
      </c>
      <c r="AW254" s="44"/>
      <c r="AX254" s="44">
        <f t="shared" si="2291"/>
        <v>0</v>
      </c>
      <c r="AY254" s="44"/>
      <c r="AZ254" s="44">
        <f t="shared" si="2292"/>
        <v>0</v>
      </c>
      <c r="BA254" s="44">
        <v>2</v>
      </c>
      <c r="BB254" s="44">
        <f t="shared" si="2293"/>
        <v>95526.81375999999</v>
      </c>
      <c r="BC254" s="44">
        <v>0</v>
      </c>
      <c r="BD254" s="44">
        <f t="shared" si="2294"/>
        <v>0</v>
      </c>
      <c r="BE254" s="44">
        <v>0</v>
      </c>
      <c r="BF254" s="44">
        <f t="shared" si="2295"/>
        <v>0</v>
      </c>
      <c r="BG254" s="44">
        <v>0</v>
      </c>
      <c r="BH254" s="44">
        <f t="shared" si="2296"/>
        <v>0</v>
      </c>
      <c r="BI254" s="44">
        <v>0</v>
      </c>
      <c r="BJ254" s="44">
        <f t="shared" si="2297"/>
        <v>0</v>
      </c>
      <c r="BK254" s="44">
        <v>0</v>
      </c>
      <c r="BL254" s="44">
        <f t="shared" si="2298"/>
        <v>0</v>
      </c>
      <c r="BM254" s="44">
        <v>0</v>
      </c>
      <c r="BN254" s="44">
        <f t="shared" si="2299"/>
        <v>0</v>
      </c>
      <c r="BO254" s="54">
        <v>0</v>
      </c>
      <c r="BP254" s="44">
        <f t="shared" si="2300"/>
        <v>0</v>
      </c>
      <c r="BQ254" s="44">
        <v>0</v>
      </c>
      <c r="BR254" s="44">
        <f t="shared" si="2301"/>
        <v>0</v>
      </c>
      <c r="BS254" s="44">
        <v>0</v>
      </c>
      <c r="BT254" s="44">
        <f t="shared" si="2302"/>
        <v>0</v>
      </c>
      <c r="BU254" s="44"/>
      <c r="BV254" s="44">
        <f t="shared" si="2303"/>
        <v>0</v>
      </c>
      <c r="BW254" s="44">
        <v>0</v>
      </c>
      <c r="BX254" s="44">
        <f t="shared" si="2304"/>
        <v>0</v>
      </c>
      <c r="BY254" s="44"/>
      <c r="BZ254" s="44">
        <f t="shared" si="2305"/>
        <v>0</v>
      </c>
      <c r="CA254" s="44">
        <v>0</v>
      </c>
      <c r="CB254" s="44">
        <f t="shared" si="2306"/>
        <v>0</v>
      </c>
      <c r="CC254" s="44">
        <v>3</v>
      </c>
      <c r="CD254" s="44">
        <f t="shared" si="2307"/>
        <v>131049.34752</v>
      </c>
      <c r="CE254" s="44">
        <v>0</v>
      </c>
      <c r="CF254" s="44">
        <f t="shared" si="2308"/>
        <v>0</v>
      </c>
      <c r="CG254" s="44"/>
      <c r="CH254" s="44">
        <f t="shared" si="2309"/>
        <v>0</v>
      </c>
      <c r="CI254" s="44"/>
      <c r="CJ254" s="44">
        <f t="shared" si="2310"/>
        <v>0</v>
      </c>
      <c r="CK254" s="44">
        <v>8</v>
      </c>
      <c r="CL254" s="44">
        <f t="shared" si="2311"/>
        <v>318422.71253333334</v>
      </c>
      <c r="CM254" s="44">
        <v>35</v>
      </c>
      <c r="CN254" s="44">
        <f t="shared" si="2312"/>
        <v>1703736.2935599997</v>
      </c>
      <c r="CO254" s="44">
        <v>12</v>
      </c>
      <c r="CP254" s="44">
        <f t="shared" si="2313"/>
        <v>671534.19849599991</v>
      </c>
      <c r="CQ254" s="49">
        <v>3</v>
      </c>
      <c r="CR254" s="44">
        <f t="shared" si="2314"/>
        <v>135609.67279999997</v>
      </c>
      <c r="CS254" s="44">
        <v>7</v>
      </c>
      <c r="CT254" s="44">
        <f t="shared" si="2315"/>
        <v>382868.58108799998</v>
      </c>
      <c r="CU254" s="44">
        <v>1</v>
      </c>
      <c r="CV254" s="44">
        <f t="shared" si="2316"/>
        <v>47543.650448</v>
      </c>
      <c r="CW254" s="44"/>
      <c r="CX254" s="44">
        <f t="shared" si="2317"/>
        <v>0</v>
      </c>
      <c r="CY254" s="44">
        <v>8</v>
      </c>
      <c r="CZ254" s="44">
        <f t="shared" si="2318"/>
        <v>437564.09267199994</v>
      </c>
      <c r="DA254" s="44">
        <v>21</v>
      </c>
      <c r="DB254" s="44">
        <f t="shared" si="2319"/>
        <v>1150735.461624</v>
      </c>
      <c r="DC254" s="44">
        <v>17</v>
      </c>
      <c r="DD254" s="44">
        <f t="shared" si="2320"/>
        <v>768454.8125333332</v>
      </c>
      <c r="DE254" s="44">
        <v>12</v>
      </c>
      <c r="DF254" s="44">
        <f t="shared" si="2321"/>
        <v>558597.68047999986</v>
      </c>
      <c r="DG254" s="44">
        <v>1</v>
      </c>
      <c r="DH254" s="44">
        <f t="shared" si="2322"/>
        <v>60646.563599999994</v>
      </c>
      <c r="DI254" s="44">
        <v>4</v>
      </c>
      <c r="DJ254" s="44">
        <f t="shared" si="2323"/>
        <v>235284.36287999997</v>
      </c>
      <c r="DK254" s="44"/>
      <c r="DL254" s="44">
        <f t="shared" si="2324"/>
        <v>0</v>
      </c>
      <c r="DM254" s="44">
        <v>1</v>
      </c>
      <c r="DN254" s="44">
        <f t="shared" si="2325"/>
        <v>87013.871803333313</v>
      </c>
      <c r="DO254" s="44"/>
      <c r="DP254" s="44">
        <f t="shared" si="1825"/>
        <v>0</v>
      </c>
      <c r="DQ254" s="44">
        <f t="shared" si="2326"/>
        <v>351</v>
      </c>
      <c r="DR254" s="44">
        <f t="shared" si="2326"/>
        <v>16656013.232637998</v>
      </c>
    </row>
    <row r="255" spans="1:122" ht="34.5" customHeight="1" x14ac:dyDescent="0.25">
      <c r="A255" s="51"/>
      <c r="B255" s="52">
        <v>216</v>
      </c>
      <c r="C255" s="38" t="s">
        <v>386</v>
      </c>
      <c r="D255" s="39">
        <f t="shared" si="1828"/>
        <v>19063</v>
      </c>
      <c r="E255" s="40">
        <v>18530</v>
      </c>
      <c r="F255" s="40">
        <v>18715</v>
      </c>
      <c r="G255" s="53">
        <v>0.69</v>
      </c>
      <c r="H255" s="42">
        <v>1</v>
      </c>
      <c r="I255" s="42">
        <v>1</v>
      </c>
      <c r="J255" s="43"/>
      <c r="K255" s="39">
        <v>1.4</v>
      </c>
      <c r="L255" s="39">
        <v>1.68</v>
      </c>
      <c r="M255" s="39">
        <v>2.23</v>
      </c>
      <c r="N255" s="39">
        <v>2.57</v>
      </c>
      <c r="O255" s="44"/>
      <c r="P255" s="44">
        <f t="shared" si="2274"/>
        <v>0</v>
      </c>
      <c r="Q255" s="44">
        <v>3</v>
      </c>
      <c r="R255" s="44">
        <f t="shared" si="2275"/>
        <v>57853.655474999985</v>
      </c>
      <c r="S255" s="44"/>
      <c r="T255" s="44">
        <f t="shared" si="2276"/>
        <v>0</v>
      </c>
      <c r="U255" s="44"/>
      <c r="V255" s="44">
        <f t="shared" si="2277"/>
        <v>0</v>
      </c>
      <c r="W255" s="44"/>
      <c r="X255" s="44">
        <f t="shared" si="2278"/>
        <v>0</v>
      </c>
      <c r="Y255" s="44"/>
      <c r="Z255" s="44">
        <f t="shared" si="2279"/>
        <v>0</v>
      </c>
      <c r="AA255" s="44"/>
      <c r="AB255" s="44">
        <f t="shared" si="2280"/>
        <v>0</v>
      </c>
      <c r="AC255" s="44"/>
      <c r="AD255" s="44">
        <f t="shared" si="2281"/>
        <v>0</v>
      </c>
      <c r="AE255" s="44">
        <v>0</v>
      </c>
      <c r="AF255" s="44">
        <f t="shared" si="2282"/>
        <v>0</v>
      </c>
      <c r="AG255" s="44"/>
      <c r="AH255" s="44">
        <f t="shared" si="2283"/>
        <v>0</v>
      </c>
      <c r="AI255" s="44"/>
      <c r="AJ255" s="44">
        <f t="shared" si="2284"/>
        <v>0</v>
      </c>
      <c r="AK255" s="44"/>
      <c r="AL255" s="44">
        <f t="shared" si="2285"/>
        <v>0</v>
      </c>
      <c r="AM255" s="47">
        <v>0</v>
      </c>
      <c r="AN255" s="44">
        <f t="shared" si="2286"/>
        <v>0</v>
      </c>
      <c r="AO255" s="48">
        <v>4</v>
      </c>
      <c r="AP255" s="44">
        <f t="shared" si="2287"/>
        <v>89162.750543999995</v>
      </c>
      <c r="AQ255" s="44"/>
      <c r="AR255" s="44">
        <f t="shared" si="2288"/>
        <v>0</v>
      </c>
      <c r="AS255" s="44">
        <v>4</v>
      </c>
      <c r="AT255" s="44">
        <f t="shared" si="2289"/>
        <v>89162.750543999995</v>
      </c>
      <c r="AU255" s="44"/>
      <c r="AV255" s="44">
        <f t="shared" si="2290"/>
        <v>0</v>
      </c>
      <c r="AW255" s="44"/>
      <c r="AX255" s="44">
        <f t="shared" si="2291"/>
        <v>0</v>
      </c>
      <c r="AY255" s="44"/>
      <c r="AZ255" s="44">
        <f t="shared" si="2292"/>
        <v>0</v>
      </c>
      <c r="BA255" s="44">
        <v>1</v>
      </c>
      <c r="BB255" s="44">
        <f t="shared" si="2293"/>
        <v>21682.072859999993</v>
      </c>
      <c r="BC255" s="44"/>
      <c r="BD255" s="44">
        <f t="shared" si="2294"/>
        <v>0</v>
      </c>
      <c r="BE255" s="44"/>
      <c r="BF255" s="44">
        <f t="shared" si="2295"/>
        <v>0</v>
      </c>
      <c r="BG255" s="44"/>
      <c r="BH255" s="44">
        <f t="shared" si="2296"/>
        <v>0</v>
      </c>
      <c r="BI255" s="44"/>
      <c r="BJ255" s="44">
        <f t="shared" si="2297"/>
        <v>0</v>
      </c>
      <c r="BK255" s="44">
        <v>0</v>
      </c>
      <c r="BL255" s="44">
        <f t="shared" si="2298"/>
        <v>0</v>
      </c>
      <c r="BM255" s="44"/>
      <c r="BN255" s="44">
        <f t="shared" si="2299"/>
        <v>0</v>
      </c>
      <c r="BO255" s="54"/>
      <c r="BP255" s="44">
        <f t="shared" si="2300"/>
        <v>0</v>
      </c>
      <c r="BQ255" s="44"/>
      <c r="BR255" s="44">
        <f t="shared" si="2301"/>
        <v>0</v>
      </c>
      <c r="BS255" s="44"/>
      <c r="BT255" s="44">
        <f t="shared" si="2302"/>
        <v>0</v>
      </c>
      <c r="BU255" s="44"/>
      <c r="BV255" s="44">
        <f t="shared" si="2303"/>
        <v>0</v>
      </c>
      <c r="BW255" s="44"/>
      <c r="BX255" s="44">
        <f t="shared" si="2304"/>
        <v>0</v>
      </c>
      <c r="BY255" s="44"/>
      <c r="BZ255" s="44">
        <f t="shared" si="2305"/>
        <v>0</v>
      </c>
      <c r="CA255" s="44"/>
      <c r="CB255" s="44">
        <f t="shared" si="2306"/>
        <v>0</v>
      </c>
      <c r="CC255" s="44"/>
      <c r="CD255" s="44">
        <f t="shared" si="2307"/>
        <v>0</v>
      </c>
      <c r="CE255" s="44"/>
      <c r="CF255" s="44">
        <f t="shared" si="2308"/>
        <v>0</v>
      </c>
      <c r="CG255" s="44"/>
      <c r="CH255" s="44">
        <f t="shared" si="2309"/>
        <v>0</v>
      </c>
      <c r="CI255" s="44"/>
      <c r="CJ255" s="44">
        <f t="shared" si="2310"/>
        <v>0</v>
      </c>
      <c r="CK255" s="44">
        <v>1</v>
      </c>
      <c r="CL255" s="44">
        <f t="shared" si="2311"/>
        <v>18068.394049999995</v>
      </c>
      <c r="CM255" s="44">
        <v>3</v>
      </c>
      <c r="CN255" s="44">
        <f t="shared" si="2312"/>
        <v>66291.994880999991</v>
      </c>
      <c r="CO255" s="44"/>
      <c r="CP255" s="44">
        <f t="shared" si="2313"/>
        <v>0</v>
      </c>
      <c r="CQ255" s="49">
        <v>2</v>
      </c>
      <c r="CR255" s="44">
        <f t="shared" si="2314"/>
        <v>41039.76939999999</v>
      </c>
      <c r="CS255" s="44"/>
      <c r="CT255" s="44">
        <f t="shared" si="2315"/>
        <v>0</v>
      </c>
      <c r="CU255" s="44"/>
      <c r="CV255" s="44">
        <f t="shared" si="2316"/>
        <v>0</v>
      </c>
      <c r="CW255" s="44"/>
      <c r="CX255" s="44">
        <f t="shared" si="2317"/>
        <v>0</v>
      </c>
      <c r="CY255" s="44"/>
      <c r="CZ255" s="44">
        <f t="shared" si="2318"/>
        <v>0</v>
      </c>
      <c r="DA255" s="44">
        <v>2</v>
      </c>
      <c r="DB255" s="44">
        <f t="shared" si="2319"/>
        <v>49749.841385999993</v>
      </c>
      <c r="DC255" s="44">
        <v>3</v>
      </c>
      <c r="DD255" s="44">
        <f t="shared" si="2320"/>
        <v>61559.654099999978</v>
      </c>
      <c r="DE255" s="44"/>
      <c r="DF255" s="44">
        <f t="shared" si="2321"/>
        <v>0</v>
      </c>
      <c r="DG255" s="44"/>
      <c r="DH255" s="44">
        <f t="shared" si="2322"/>
        <v>0</v>
      </c>
      <c r="DI255" s="44">
        <v>1</v>
      </c>
      <c r="DJ255" s="44">
        <f t="shared" si="2323"/>
        <v>26701.679339999995</v>
      </c>
      <c r="DK255" s="44"/>
      <c r="DL255" s="44">
        <f t="shared" si="2324"/>
        <v>0</v>
      </c>
      <c r="DM255" s="44">
        <v>3</v>
      </c>
      <c r="DN255" s="44">
        <f t="shared" si="2325"/>
        <v>118499.15436374999</v>
      </c>
      <c r="DO255" s="44"/>
      <c r="DP255" s="44">
        <f t="shared" si="1825"/>
        <v>0</v>
      </c>
      <c r="DQ255" s="44">
        <f t="shared" si="2326"/>
        <v>27</v>
      </c>
      <c r="DR255" s="44">
        <f t="shared" si="2326"/>
        <v>639771.71694374981</v>
      </c>
    </row>
    <row r="256" spans="1:122" ht="30" customHeight="1" x14ac:dyDescent="0.25">
      <c r="A256" s="51"/>
      <c r="B256" s="52">
        <v>217</v>
      </c>
      <c r="C256" s="38" t="s">
        <v>387</v>
      </c>
      <c r="D256" s="39">
        <f t="shared" si="1828"/>
        <v>19063</v>
      </c>
      <c r="E256" s="40">
        <v>18530</v>
      </c>
      <c r="F256" s="40">
        <v>18715</v>
      </c>
      <c r="G256" s="53">
        <v>0.56000000000000005</v>
      </c>
      <c r="H256" s="42">
        <v>1</v>
      </c>
      <c r="I256" s="42">
        <v>1</v>
      </c>
      <c r="J256" s="43"/>
      <c r="K256" s="39">
        <v>1.4</v>
      </c>
      <c r="L256" s="39">
        <v>1.68</v>
      </c>
      <c r="M256" s="39">
        <v>2.23</v>
      </c>
      <c r="N256" s="39">
        <v>2.57</v>
      </c>
      <c r="O256" s="44">
        <v>50</v>
      </c>
      <c r="P256" s="44">
        <f t="shared" si="2274"/>
        <v>782561.52333333343</v>
      </c>
      <c r="Q256" s="44">
        <v>378</v>
      </c>
      <c r="R256" s="44">
        <f t="shared" si="2275"/>
        <v>5916165.1163999997</v>
      </c>
      <c r="S256" s="44">
        <v>0</v>
      </c>
      <c r="T256" s="44">
        <f t="shared" si="2276"/>
        <v>0</v>
      </c>
      <c r="U256" s="44"/>
      <c r="V256" s="44">
        <f t="shared" si="2277"/>
        <v>0</v>
      </c>
      <c r="W256" s="44">
        <v>0</v>
      </c>
      <c r="X256" s="44">
        <f t="shared" si="2278"/>
        <v>0</v>
      </c>
      <c r="Y256" s="44"/>
      <c r="Z256" s="44">
        <f t="shared" si="2279"/>
        <v>0</v>
      </c>
      <c r="AA256" s="44">
        <v>0</v>
      </c>
      <c r="AB256" s="44">
        <f t="shared" si="2280"/>
        <v>0</v>
      </c>
      <c r="AC256" s="44">
        <v>0</v>
      </c>
      <c r="AD256" s="44">
        <f t="shared" si="2281"/>
        <v>0</v>
      </c>
      <c r="AE256" s="44">
        <v>0</v>
      </c>
      <c r="AF256" s="44">
        <f t="shared" si="2282"/>
        <v>0</v>
      </c>
      <c r="AG256" s="44">
        <v>15</v>
      </c>
      <c r="AH256" s="44">
        <f t="shared" si="2283"/>
        <v>234768.45699999999</v>
      </c>
      <c r="AI256" s="44"/>
      <c r="AJ256" s="44">
        <f t="shared" si="2284"/>
        <v>0</v>
      </c>
      <c r="AK256" s="44"/>
      <c r="AL256" s="44">
        <f t="shared" si="2285"/>
        <v>0</v>
      </c>
      <c r="AM256" s="47">
        <v>0</v>
      </c>
      <c r="AN256" s="44">
        <f t="shared" si="2286"/>
        <v>0</v>
      </c>
      <c r="AO256" s="48">
        <v>15</v>
      </c>
      <c r="AP256" s="44">
        <f t="shared" si="2287"/>
        <v>271364.89296000003</v>
      </c>
      <c r="AQ256" s="44">
        <v>0</v>
      </c>
      <c r="AR256" s="44">
        <f t="shared" si="2288"/>
        <v>0</v>
      </c>
      <c r="AS256" s="44">
        <v>48</v>
      </c>
      <c r="AT256" s="44">
        <f t="shared" si="2289"/>
        <v>868367.65747200011</v>
      </c>
      <c r="AU256" s="44">
        <v>0</v>
      </c>
      <c r="AV256" s="44">
        <f t="shared" si="2290"/>
        <v>0</v>
      </c>
      <c r="AW256" s="44"/>
      <c r="AX256" s="44">
        <f t="shared" si="2291"/>
        <v>0</v>
      </c>
      <c r="AY256" s="44"/>
      <c r="AZ256" s="44">
        <f t="shared" si="2292"/>
        <v>0</v>
      </c>
      <c r="BA256" s="44"/>
      <c r="BB256" s="44">
        <f t="shared" si="2293"/>
        <v>0</v>
      </c>
      <c r="BC256" s="44">
        <v>0</v>
      </c>
      <c r="BD256" s="44">
        <f t="shared" si="2294"/>
        <v>0</v>
      </c>
      <c r="BE256" s="44">
        <v>0</v>
      </c>
      <c r="BF256" s="44">
        <f t="shared" si="2295"/>
        <v>0</v>
      </c>
      <c r="BG256" s="44">
        <v>0</v>
      </c>
      <c r="BH256" s="44">
        <f t="shared" si="2296"/>
        <v>0</v>
      </c>
      <c r="BI256" s="44">
        <v>0</v>
      </c>
      <c r="BJ256" s="44">
        <f t="shared" si="2297"/>
        <v>0</v>
      </c>
      <c r="BK256" s="44">
        <v>0</v>
      </c>
      <c r="BL256" s="44">
        <f t="shared" si="2298"/>
        <v>0</v>
      </c>
      <c r="BM256" s="44">
        <v>0</v>
      </c>
      <c r="BN256" s="44">
        <f t="shared" si="2299"/>
        <v>0</v>
      </c>
      <c r="BO256" s="54">
        <v>0</v>
      </c>
      <c r="BP256" s="44">
        <f t="shared" si="2300"/>
        <v>0</v>
      </c>
      <c r="BQ256" s="44">
        <v>0</v>
      </c>
      <c r="BR256" s="44">
        <f t="shared" si="2301"/>
        <v>0</v>
      </c>
      <c r="BS256" s="44">
        <v>0</v>
      </c>
      <c r="BT256" s="44">
        <f t="shared" si="2302"/>
        <v>0</v>
      </c>
      <c r="BU256" s="44">
        <v>4</v>
      </c>
      <c r="BV256" s="44">
        <f t="shared" si="2303"/>
        <v>44449.486293333335</v>
      </c>
      <c r="BW256" s="44">
        <v>0</v>
      </c>
      <c r="BX256" s="44">
        <f t="shared" si="2304"/>
        <v>0</v>
      </c>
      <c r="BY256" s="44"/>
      <c r="BZ256" s="44">
        <f t="shared" si="2305"/>
        <v>0</v>
      </c>
      <c r="CA256" s="44">
        <v>0</v>
      </c>
      <c r="CB256" s="44">
        <f t="shared" si="2306"/>
        <v>0</v>
      </c>
      <c r="CC256" s="44"/>
      <c r="CD256" s="44">
        <f t="shared" si="2307"/>
        <v>0</v>
      </c>
      <c r="CE256" s="44">
        <v>0</v>
      </c>
      <c r="CF256" s="44">
        <f t="shared" si="2308"/>
        <v>0</v>
      </c>
      <c r="CG256" s="44"/>
      <c r="CH256" s="44">
        <f t="shared" si="2309"/>
        <v>0</v>
      </c>
      <c r="CI256" s="44"/>
      <c r="CJ256" s="44">
        <f t="shared" si="2310"/>
        <v>0</v>
      </c>
      <c r="CK256" s="44">
        <v>20</v>
      </c>
      <c r="CL256" s="44">
        <f t="shared" si="2311"/>
        <v>293284.07733333332</v>
      </c>
      <c r="CM256" s="44">
        <v>8</v>
      </c>
      <c r="CN256" s="44">
        <f t="shared" si="2312"/>
        <v>143472.52998399999</v>
      </c>
      <c r="CO256" s="44">
        <v>13</v>
      </c>
      <c r="CP256" s="44">
        <f t="shared" si="2313"/>
        <v>268024.61431199999</v>
      </c>
      <c r="CQ256" s="49">
        <v>2</v>
      </c>
      <c r="CR256" s="44">
        <f t="shared" si="2314"/>
        <v>33307.638933333335</v>
      </c>
      <c r="CS256" s="44">
        <v>3</v>
      </c>
      <c r="CT256" s="44">
        <f t="shared" si="2315"/>
        <v>60452.933856000011</v>
      </c>
      <c r="CU256" s="44">
        <v>3</v>
      </c>
      <c r="CV256" s="44">
        <f t="shared" si="2316"/>
        <v>52548.245232000001</v>
      </c>
      <c r="CW256" s="44">
        <v>1</v>
      </c>
      <c r="CX256" s="44">
        <f t="shared" si="2317"/>
        <v>20188.341432000001</v>
      </c>
      <c r="CY256" s="44">
        <v>3</v>
      </c>
      <c r="CZ256" s="44">
        <f t="shared" si="2318"/>
        <v>60452.933856000011</v>
      </c>
      <c r="DA256" s="44">
        <v>20</v>
      </c>
      <c r="DB256" s="44">
        <f t="shared" si="2319"/>
        <v>403766.82864000002</v>
      </c>
      <c r="DC256" s="44">
        <v>33</v>
      </c>
      <c r="DD256" s="44">
        <f t="shared" si="2320"/>
        <v>549576.04239999992</v>
      </c>
      <c r="DE256" s="44">
        <v>5</v>
      </c>
      <c r="DF256" s="44">
        <f t="shared" si="2321"/>
        <v>85749.64393333334</v>
      </c>
      <c r="DG256" s="44"/>
      <c r="DH256" s="44">
        <f t="shared" si="2322"/>
        <v>0</v>
      </c>
      <c r="DI256" s="44">
        <v>1</v>
      </c>
      <c r="DJ256" s="44">
        <f t="shared" si="2323"/>
        <v>21670.928159999999</v>
      </c>
      <c r="DK256" s="44"/>
      <c r="DL256" s="44">
        <f t="shared" si="2324"/>
        <v>0</v>
      </c>
      <c r="DM256" s="44">
        <v>2</v>
      </c>
      <c r="DN256" s="44">
        <f t="shared" si="2325"/>
        <v>64115.484486666661</v>
      </c>
      <c r="DO256" s="44"/>
      <c r="DP256" s="44">
        <f t="shared" si="1825"/>
        <v>0</v>
      </c>
      <c r="DQ256" s="44">
        <f t="shared" si="2326"/>
        <v>624</v>
      </c>
      <c r="DR256" s="44">
        <f t="shared" si="2326"/>
        <v>10174287.376017334</v>
      </c>
    </row>
    <row r="257" spans="1:122" ht="30" customHeight="1" x14ac:dyDescent="0.25">
      <c r="A257" s="51"/>
      <c r="B257" s="52">
        <v>218</v>
      </c>
      <c r="C257" s="38" t="s">
        <v>388</v>
      </c>
      <c r="D257" s="39">
        <f t="shared" si="1828"/>
        <v>19063</v>
      </c>
      <c r="E257" s="40">
        <v>18530</v>
      </c>
      <c r="F257" s="40">
        <v>18715</v>
      </c>
      <c r="G257" s="53">
        <v>0.74</v>
      </c>
      <c r="H257" s="42">
        <v>1</v>
      </c>
      <c r="I257" s="42">
        <v>1</v>
      </c>
      <c r="J257" s="43"/>
      <c r="K257" s="39">
        <v>1.4</v>
      </c>
      <c r="L257" s="39">
        <v>1.68</v>
      </c>
      <c r="M257" s="39">
        <v>2.23</v>
      </c>
      <c r="N257" s="39">
        <v>2.57</v>
      </c>
      <c r="O257" s="44"/>
      <c r="P257" s="44">
        <f t="shared" si="2274"/>
        <v>0</v>
      </c>
      <c r="Q257" s="44">
        <v>18</v>
      </c>
      <c r="R257" s="44">
        <f t="shared" si="2275"/>
        <v>372275.69609999994</v>
      </c>
      <c r="S257" s="44">
        <v>0</v>
      </c>
      <c r="T257" s="44">
        <f t="shared" si="2276"/>
        <v>0</v>
      </c>
      <c r="U257" s="44"/>
      <c r="V257" s="44">
        <f t="shared" si="2277"/>
        <v>0</v>
      </c>
      <c r="W257" s="44">
        <v>0</v>
      </c>
      <c r="X257" s="44">
        <f t="shared" si="2278"/>
        <v>0</v>
      </c>
      <c r="Y257" s="44"/>
      <c r="Z257" s="44">
        <f t="shared" si="2279"/>
        <v>0</v>
      </c>
      <c r="AA257" s="44">
        <v>0</v>
      </c>
      <c r="AB257" s="44">
        <f t="shared" si="2280"/>
        <v>0</v>
      </c>
      <c r="AC257" s="44">
        <v>0</v>
      </c>
      <c r="AD257" s="44">
        <f t="shared" si="2281"/>
        <v>0</v>
      </c>
      <c r="AE257" s="44">
        <v>0</v>
      </c>
      <c r="AF257" s="44">
        <f t="shared" si="2282"/>
        <v>0</v>
      </c>
      <c r="AG257" s="44">
        <v>2</v>
      </c>
      <c r="AH257" s="44">
        <f t="shared" si="2283"/>
        <v>41363.966233333333</v>
      </c>
      <c r="AI257" s="44"/>
      <c r="AJ257" s="44">
        <f t="shared" si="2284"/>
        <v>0</v>
      </c>
      <c r="AK257" s="44"/>
      <c r="AL257" s="44">
        <f t="shared" si="2285"/>
        <v>0</v>
      </c>
      <c r="AM257" s="47">
        <v>0</v>
      </c>
      <c r="AN257" s="44">
        <f t="shared" si="2286"/>
        <v>0</v>
      </c>
      <c r="AO257" s="48">
        <v>5</v>
      </c>
      <c r="AP257" s="44">
        <f t="shared" si="2287"/>
        <v>119529.77428000001</v>
      </c>
      <c r="AQ257" s="44">
        <v>0</v>
      </c>
      <c r="AR257" s="44">
        <f t="shared" si="2288"/>
        <v>0</v>
      </c>
      <c r="AS257" s="44">
        <v>22</v>
      </c>
      <c r="AT257" s="44">
        <f t="shared" si="2289"/>
        <v>525931.00683199998</v>
      </c>
      <c r="AU257" s="44">
        <v>0</v>
      </c>
      <c r="AV257" s="44">
        <f t="shared" si="2290"/>
        <v>0</v>
      </c>
      <c r="AW257" s="44"/>
      <c r="AX257" s="44">
        <f t="shared" si="2291"/>
        <v>0</v>
      </c>
      <c r="AY257" s="44"/>
      <c r="AZ257" s="44">
        <f t="shared" si="2292"/>
        <v>0</v>
      </c>
      <c r="BA257" s="44">
        <v>2</v>
      </c>
      <c r="BB257" s="44">
        <f t="shared" si="2293"/>
        <v>46506.475119999996</v>
      </c>
      <c r="BC257" s="44">
        <v>0</v>
      </c>
      <c r="BD257" s="44">
        <f t="shared" si="2294"/>
        <v>0</v>
      </c>
      <c r="BE257" s="44">
        <v>0</v>
      </c>
      <c r="BF257" s="44">
        <f t="shared" si="2295"/>
        <v>0</v>
      </c>
      <c r="BG257" s="44">
        <v>0</v>
      </c>
      <c r="BH257" s="44">
        <f t="shared" si="2296"/>
        <v>0</v>
      </c>
      <c r="BI257" s="44">
        <v>0</v>
      </c>
      <c r="BJ257" s="44">
        <f t="shared" si="2297"/>
        <v>0</v>
      </c>
      <c r="BK257" s="44">
        <v>0</v>
      </c>
      <c r="BL257" s="44">
        <f t="shared" si="2298"/>
        <v>0</v>
      </c>
      <c r="BM257" s="44">
        <v>0</v>
      </c>
      <c r="BN257" s="44">
        <f t="shared" si="2299"/>
        <v>0</v>
      </c>
      <c r="BO257" s="54">
        <v>0</v>
      </c>
      <c r="BP257" s="44">
        <f t="shared" si="2300"/>
        <v>0</v>
      </c>
      <c r="BQ257" s="44">
        <v>0</v>
      </c>
      <c r="BR257" s="44">
        <f t="shared" si="2301"/>
        <v>0</v>
      </c>
      <c r="BS257" s="44">
        <v>0</v>
      </c>
      <c r="BT257" s="44">
        <f t="shared" si="2302"/>
        <v>0</v>
      </c>
      <c r="BU257" s="44">
        <v>4</v>
      </c>
      <c r="BV257" s="44">
        <f t="shared" si="2303"/>
        <v>58736.82117333333</v>
      </c>
      <c r="BW257" s="44">
        <v>0</v>
      </c>
      <c r="BX257" s="44">
        <f t="shared" si="2304"/>
        <v>0</v>
      </c>
      <c r="BY257" s="44"/>
      <c r="BZ257" s="44">
        <f t="shared" si="2305"/>
        <v>0</v>
      </c>
      <c r="CA257" s="44">
        <v>0</v>
      </c>
      <c r="CB257" s="44">
        <f t="shared" si="2306"/>
        <v>0</v>
      </c>
      <c r="CC257" s="44"/>
      <c r="CD257" s="44">
        <f t="shared" si="2307"/>
        <v>0</v>
      </c>
      <c r="CE257" s="44">
        <v>0</v>
      </c>
      <c r="CF257" s="44">
        <f t="shared" si="2308"/>
        <v>0</v>
      </c>
      <c r="CG257" s="44"/>
      <c r="CH257" s="44">
        <f t="shared" si="2309"/>
        <v>0</v>
      </c>
      <c r="CI257" s="44"/>
      <c r="CJ257" s="44">
        <f t="shared" si="2310"/>
        <v>0</v>
      </c>
      <c r="CK257" s="44">
        <v>5</v>
      </c>
      <c r="CL257" s="44">
        <f t="shared" si="2311"/>
        <v>96888.489833333326</v>
      </c>
      <c r="CM257" s="44">
        <v>15</v>
      </c>
      <c r="CN257" s="44">
        <f t="shared" si="2312"/>
        <v>355478.81312999997</v>
      </c>
      <c r="CO257" s="44">
        <v>5</v>
      </c>
      <c r="CP257" s="44">
        <f t="shared" si="2313"/>
        <v>136221.30122999998</v>
      </c>
      <c r="CQ257" s="49">
        <v>1</v>
      </c>
      <c r="CR257" s="44">
        <f t="shared" si="2314"/>
        <v>22006.83286666666</v>
      </c>
      <c r="CS257" s="44">
        <v>3</v>
      </c>
      <c r="CT257" s="44">
        <f t="shared" si="2315"/>
        <v>79884.234024000005</v>
      </c>
      <c r="CU257" s="44">
        <v>9</v>
      </c>
      <c r="CV257" s="44">
        <f t="shared" si="2316"/>
        <v>208316.25788400002</v>
      </c>
      <c r="CW257" s="44">
        <v>1</v>
      </c>
      <c r="CX257" s="44">
        <f t="shared" si="2317"/>
        <v>26677.451177999996</v>
      </c>
      <c r="CY257" s="44">
        <v>7</v>
      </c>
      <c r="CZ257" s="44">
        <f t="shared" si="2318"/>
        <v>186396.54605599999</v>
      </c>
      <c r="DA257" s="44">
        <v>10</v>
      </c>
      <c r="DB257" s="44">
        <f t="shared" si="2319"/>
        <v>266774.51178</v>
      </c>
      <c r="DC257" s="44">
        <v>3</v>
      </c>
      <c r="DD257" s="44">
        <f t="shared" si="2320"/>
        <v>66020.498599999992</v>
      </c>
      <c r="DE257" s="44">
        <v>1</v>
      </c>
      <c r="DF257" s="44">
        <f t="shared" si="2321"/>
        <v>22662.405896666667</v>
      </c>
      <c r="DG257" s="44"/>
      <c r="DH257" s="44">
        <f t="shared" si="2322"/>
        <v>0</v>
      </c>
      <c r="DI257" s="44"/>
      <c r="DJ257" s="44">
        <f t="shared" si="2323"/>
        <v>0</v>
      </c>
      <c r="DK257" s="44">
        <v>3</v>
      </c>
      <c r="DL257" s="44">
        <f t="shared" si="2324"/>
        <v>117573.96528750002</v>
      </c>
      <c r="DM257" s="44">
        <v>8</v>
      </c>
      <c r="DN257" s="44">
        <f t="shared" si="2325"/>
        <v>338896.1322866666</v>
      </c>
      <c r="DO257" s="44"/>
      <c r="DP257" s="44">
        <f t="shared" si="1825"/>
        <v>0</v>
      </c>
      <c r="DQ257" s="44">
        <f t="shared" si="2326"/>
        <v>124</v>
      </c>
      <c r="DR257" s="44">
        <f t="shared" si="2326"/>
        <v>3088141.1797914994</v>
      </c>
    </row>
    <row r="258" spans="1:122" ht="30" customHeight="1" x14ac:dyDescent="0.25">
      <c r="A258" s="51"/>
      <c r="B258" s="52">
        <v>219</v>
      </c>
      <c r="C258" s="38" t="s">
        <v>389</v>
      </c>
      <c r="D258" s="39">
        <f t="shared" si="1828"/>
        <v>19063</v>
      </c>
      <c r="E258" s="40">
        <v>18530</v>
      </c>
      <c r="F258" s="40">
        <v>18715</v>
      </c>
      <c r="G258" s="53">
        <v>1.44</v>
      </c>
      <c r="H258" s="42">
        <v>1</v>
      </c>
      <c r="I258" s="42">
        <v>1</v>
      </c>
      <c r="J258" s="43"/>
      <c r="K258" s="39">
        <v>1.4</v>
      </c>
      <c r="L258" s="39">
        <v>1.68</v>
      </c>
      <c r="M258" s="39">
        <v>2.23</v>
      </c>
      <c r="N258" s="39">
        <v>2.57</v>
      </c>
      <c r="O258" s="44">
        <v>366</v>
      </c>
      <c r="P258" s="44">
        <f t="shared" si="2274"/>
        <v>14730043.759199999</v>
      </c>
      <c r="Q258" s="44">
        <v>525</v>
      </c>
      <c r="R258" s="44">
        <f t="shared" si="2275"/>
        <v>21129161.130000003</v>
      </c>
      <c r="S258" s="44">
        <v>0</v>
      </c>
      <c r="T258" s="44">
        <f t="shared" si="2276"/>
        <v>0</v>
      </c>
      <c r="U258" s="44"/>
      <c r="V258" s="44">
        <f t="shared" si="2277"/>
        <v>0</v>
      </c>
      <c r="W258" s="44">
        <v>0</v>
      </c>
      <c r="X258" s="44">
        <f t="shared" si="2278"/>
        <v>0</v>
      </c>
      <c r="Y258" s="44">
        <v>8</v>
      </c>
      <c r="Z258" s="44">
        <f t="shared" si="2279"/>
        <v>321968.16959999996</v>
      </c>
      <c r="AA258" s="44">
        <v>0</v>
      </c>
      <c r="AB258" s="44">
        <f t="shared" si="2280"/>
        <v>0</v>
      </c>
      <c r="AC258" s="44">
        <v>0</v>
      </c>
      <c r="AD258" s="44">
        <f t="shared" si="2281"/>
        <v>0</v>
      </c>
      <c r="AE258" s="44">
        <v>0</v>
      </c>
      <c r="AF258" s="44">
        <f t="shared" si="2282"/>
        <v>0</v>
      </c>
      <c r="AG258" s="44">
        <v>249</v>
      </c>
      <c r="AH258" s="44">
        <f t="shared" si="2283"/>
        <v>10021259.2788</v>
      </c>
      <c r="AI258" s="44">
        <v>8</v>
      </c>
      <c r="AJ258" s="44">
        <f t="shared" si="2284"/>
        <v>274142.60159999994</v>
      </c>
      <c r="AK258" s="44"/>
      <c r="AL258" s="44">
        <f t="shared" si="2285"/>
        <v>0</v>
      </c>
      <c r="AM258" s="47">
        <v>2</v>
      </c>
      <c r="AN258" s="44">
        <f t="shared" si="2286"/>
        <v>80011.654799999989</v>
      </c>
      <c r="AO258" s="48">
        <v>62</v>
      </c>
      <c r="AP258" s="44">
        <f t="shared" si="2287"/>
        <v>2884221.1480319998</v>
      </c>
      <c r="AQ258" s="44"/>
      <c r="AR258" s="44">
        <f t="shared" si="2288"/>
        <v>0</v>
      </c>
      <c r="AS258" s="44">
        <v>171</v>
      </c>
      <c r="AT258" s="44">
        <f t="shared" si="2289"/>
        <v>7954868.0050559985</v>
      </c>
      <c r="AU258" s="44">
        <v>0</v>
      </c>
      <c r="AV258" s="44">
        <f t="shared" si="2290"/>
        <v>0</v>
      </c>
      <c r="AW258" s="44"/>
      <c r="AX258" s="44">
        <f t="shared" si="2291"/>
        <v>0</v>
      </c>
      <c r="AY258" s="44"/>
      <c r="AZ258" s="44">
        <f t="shared" si="2292"/>
        <v>0</v>
      </c>
      <c r="BA258" s="44">
        <v>6</v>
      </c>
      <c r="BB258" s="44">
        <f t="shared" si="2293"/>
        <v>271497.26016000001</v>
      </c>
      <c r="BC258" s="44">
        <v>0</v>
      </c>
      <c r="BD258" s="44">
        <f t="shared" si="2294"/>
        <v>0</v>
      </c>
      <c r="BE258" s="44">
        <v>0</v>
      </c>
      <c r="BF258" s="44">
        <f t="shared" si="2295"/>
        <v>0</v>
      </c>
      <c r="BG258" s="44">
        <v>0</v>
      </c>
      <c r="BH258" s="44">
        <f t="shared" si="2296"/>
        <v>0</v>
      </c>
      <c r="BI258" s="44">
        <v>0</v>
      </c>
      <c r="BJ258" s="44">
        <f t="shared" si="2297"/>
        <v>0</v>
      </c>
      <c r="BK258" s="44"/>
      <c r="BL258" s="44">
        <f t="shared" si="2298"/>
        <v>0</v>
      </c>
      <c r="BM258" s="44"/>
      <c r="BN258" s="44">
        <f t="shared" si="2299"/>
        <v>0</v>
      </c>
      <c r="BO258" s="54">
        <v>0</v>
      </c>
      <c r="BP258" s="44">
        <f t="shared" si="2300"/>
        <v>0</v>
      </c>
      <c r="BQ258" s="44">
        <v>0</v>
      </c>
      <c r="BR258" s="44">
        <f t="shared" si="2301"/>
        <v>0</v>
      </c>
      <c r="BS258" s="44">
        <v>0</v>
      </c>
      <c r="BT258" s="44">
        <f t="shared" si="2302"/>
        <v>0</v>
      </c>
      <c r="BU258" s="44">
        <v>5</v>
      </c>
      <c r="BV258" s="44">
        <f t="shared" si="2303"/>
        <v>142873.34879999998</v>
      </c>
      <c r="BW258" s="44">
        <v>0</v>
      </c>
      <c r="BX258" s="44">
        <f t="shared" si="2304"/>
        <v>0</v>
      </c>
      <c r="BY258" s="44"/>
      <c r="BZ258" s="44">
        <f t="shared" si="2305"/>
        <v>0</v>
      </c>
      <c r="CA258" s="44">
        <v>0</v>
      </c>
      <c r="CB258" s="44">
        <f t="shared" si="2306"/>
        <v>0</v>
      </c>
      <c r="CC258" s="44">
        <v>3</v>
      </c>
      <c r="CD258" s="44">
        <f t="shared" si="2307"/>
        <v>124152.01344000001</v>
      </c>
      <c r="CE258" s="44">
        <v>0</v>
      </c>
      <c r="CF258" s="44">
        <f t="shared" si="2308"/>
        <v>0</v>
      </c>
      <c r="CG258" s="44"/>
      <c r="CH258" s="44">
        <f t="shared" si="2309"/>
        <v>0</v>
      </c>
      <c r="CI258" s="44"/>
      <c r="CJ258" s="44">
        <f t="shared" si="2310"/>
        <v>0</v>
      </c>
      <c r="CK258" s="44">
        <v>17</v>
      </c>
      <c r="CL258" s="44">
        <f t="shared" si="2311"/>
        <v>641035.19759999996</v>
      </c>
      <c r="CM258" s="44">
        <v>67</v>
      </c>
      <c r="CN258" s="44">
        <f t="shared" si="2312"/>
        <v>3089783.4135839995</v>
      </c>
      <c r="CO258" s="44">
        <v>8</v>
      </c>
      <c r="CP258" s="44">
        <f t="shared" si="2313"/>
        <v>424126.86220799992</v>
      </c>
      <c r="CQ258" s="49">
        <v>11</v>
      </c>
      <c r="CR258" s="44">
        <f t="shared" si="2314"/>
        <v>471065.1791999999</v>
      </c>
      <c r="CS258" s="44">
        <v>9</v>
      </c>
      <c r="CT258" s="44">
        <f t="shared" si="2315"/>
        <v>466351.20403199998</v>
      </c>
      <c r="CU258" s="44"/>
      <c r="CV258" s="44">
        <f t="shared" si="2316"/>
        <v>0</v>
      </c>
      <c r="CW258" s="44">
        <v>8</v>
      </c>
      <c r="CX258" s="44">
        <f t="shared" si="2317"/>
        <v>415303.02374399995</v>
      </c>
      <c r="CY258" s="44">
        <v>13</v>
      </c>
      <c r="CZ258" s="44">
        <f t="shared" si="2318"/>
        <v>673618.4058239999</v>
      </c>
      <c r="DA258" s="44">
        <v>8</v>
      </c>
      <c r="DB258" s="44">
        <f t="shared" si="2319"/>
        <v>415303.02374399995</v>
      </c>
      <c r="DC258" s="44">
        <v>9</v>
      </c>
      <c r="DD258" s="44">
        <f t="shared" si="2320"/>
        <v>385416.96479999996</v>
      </c>
      <c r="DE258" s="44">
        <v>10</v>
      </c>
      <c r="DF258" s="44">
        <f t="shared" si="2321"/>
        <v>440998.16879999998</v>
      </c>
      <c r="DG258" s="44">
        <v>4</v>
      </c>
      <c r="DH258" s="44">
        <f t="shared" si="2322"/>
        <v>229818.55679999996</v>
      </c>
      <c r="DI258" s="44">
        <v>6</v>
      </c>
      <c r="DJ258" s="44">
        <f t="shared" si="2323"/>
        <v>334351.46304</v>
      </c>
      <c r="DK258" s="44">
        <v>5</v>
      </c>
      <c r="DL258" s="44">
        <f t="shared" si="2324"/>
        <v>381320.96850000002</v>
      </c>
      <c r="DM258" s="44">
        <v>10</v>
      </c>
      <c r="DN258" s="44">
        <f t="shared" si="2325"/>
        <v>824341.94339999987</v>
      </c>
      <c r="DO258" s="44"/>
      <c r="DP258" s="44">
        <f t="shared" si="1825"/>
        <v>0</v>
      </c>
      <c r="DQ258" s="44">
        <f t="shared" si="2326"/>
        <v>1590</v>
      </c>
      <c r="DR258" s="44">
        <f t="shared" si="2326"/>
        <v>67127032.744764015</v>
      </c>
    </row>
    <row r="259" spans="1:122" ht="30" customHeight="1" x14ac:dyDescent="0.25">
      <c r="A259" s="51"/>
      <c r="B259" s="52">
        <v>220</v>
      </c>
      <c r="C259" s="38" t="s">
        <v>390</v>
      </c>
      <c r="D259" s="39">
        <f t="shared" si="1828"/>
        <v>19063</v>
      </c>
      <c r="E259" s="40">
        <v>18530</v>
      </c>
      <c r="F259" s="40">
        <v>18715</v>
      </c>
      <c r="G259" s="53">
        <v>5.54</v>
      </c>
      <c r="H259" s="42">
        <v>1</v>
      </c>
      <c r="I259" s="98">
        <v>0.9</v>
      </c>
      <c r="J259" s="90"/>
      <c r="K259" s="39">
        <v>1.4</v>
      </c>
      <c r="L259" s="39">
        <v>1.68</v>
      </c>
      <c r="M259" s="39">
        <v>2.23</v>
      </c>
      <c r="N259" s="39">
        <v>2.57</v>
      </c>
      <c r="O259" s="44">
        <v>0</v>
      </c>
      <c r="P259" s="44">
        <f t="shared" ref="P259:P260" si="2327">(O259/12*5*$D259*$G259*$H259*$K259*P$8)+(O259/12*4*$E259*$G259*$I259*$K259)+(O259/12*3*$F259*$G259*$I259*$K259)</f>
        <v>0</v>
      </c>
      <c r="Q259" s="44">
        <v>85</v>
      </c>
      <c r="R259" s="44">
        <f t="shared" ref="R259:R260" si="2328">(Q259/12*5*$D259*$G259*$H259*$K259*R$8)+(Q259/12*4*$E259*$G259*$I259*$K259)+(Q259/12*3*$F259*$G259*$I259*$K259)</f>
        <v>11729699.506583333</v>
      </c>
      <c r="S259" s="44">
        <v>0</v>
      </c>
      <c r="T259" s="44">
        <f t="shared" ref="T259:T260" si="2329">(S259/12*5*$D259*$G259*$H259*$K259*T$8)+(S259/12*4*$E259*$G259*$I259*$K259)+(S259/12*3*$F259*$G259*$I259*$K259)</f>
        <v>0</v>
      </c>
      <c r="U259" s="44"/>
      <c r="V259" s="44">
        <f t="shared" ref="V259:V260" si="2330">(U259/12*5*$D259*$G259*$H259*$K259*V$8)+(U259/12*4*$E259*$G259*$I259*$K259)+(U259/12*3*$F259*$G259*$I259*$K259)</f>
        <v>0</v>
      </c>
      <c r="W259" s="44">
        <v>0</v>
      </c>
      <c r="X259" s="44">
        <f t="shared" ref="X259:X260" si="2331">(W259/12*5*$D259*$G259*$H259*$K259*X$8)+(W259/12*4*$E259*$G259*$I259*$K259)+(W259/12*3*$F259*$G259*$I259*$K259)</f>
        <v>0</v>
      </c>
      <c r="Y259" s="44">
        <v>0</v>
      </c>
      <c r="Z259" s="44">
        <f t="shared" ref="Z259:Z260" si="2332">(Y259/12*5*$D259*$G259*$H259*$K259*Z$8)+(Y259/12*4*$E259*$G259*$I259*$K259)+(Y259/12*3*$F259*$G259*$I259*$K259)</f>
        <v>0</v>
      </c>
      <c r="AA259" s="44">
        <v>0</v>
      </c>
      <c r="AB259" s="44">
        <f t="shared" ref="AB259:AB260" si="2333">(AA259/12*5*$D259*$G259*$H259*$K259*AB$8)+(AA259/12*4*$E259*$G259*$I259*$K259)+(AA259/12*3*$F259*$G259*$I259*$K259)</f>
        <v>0</v>
      </c>
      <c r="AC259" s="44">
        <v>0</v>
      </c>
      <c r="AD259" s="44">
        <f t="shared" ref="AD259:AD260" si="2334">(AC259/12*5*$D259*$G259*$H259*$K259*AD$8)+(AC259/12*4*$E259*$G259*$I259*$K259)+(AC259/12*3*$F259*$G259*$I259*$K259)</f>
        <v>0</v>
      </c>
      <c r="AE259" s="44">
        <v>0</v>
      </c>
      <c r="AF259" s="44">
        <f t="shared" ref="AF259:AF260" si="2335">(AE259/12*5*$D259*$G259*$H259*$K259*AF$8)+(AE259/12*4*$E259*$G259*$I259*$K259)+(AE259/12*3*$F259*$G259*$I259*$K259)</f>
        <v>0</v>
      </c>
      <c r="AG259" s="44">
        <v>0</v>
      </c>
      <c r="AH259" s="44">
        <f t="shared" ref="AH259:AH260" si="2336">(AG259/12*5*$D259*$G259*$H259*$K259*AH$8)+(AG259/12*4*$E259*$G259*$I259*$K259)+(AG259/12*3*$F259*$G259*$I259*$K259)</f>
        <v>0</v>
      </c>
      <c r="AI259" s="44"/>
      <c r="AJ259" s="44">
        <f t="shared" ref="AJ259:AJ260" si="2337">(AI259/12*5*$D259*$G259*$H259*$K259*AJ$8)+(AI259/12*4*$E259*$G259*$I259*$K259)+(AI259/12*3*$F259*$G259*$I259*$K259)</f>
        <v>0</v>
      </c>
      <c r="AK259" s="44"/>
      <c r="AL259" s="44">
        <f t="shared" ref="AL259:AL260" si="2338">(AK259/12*5*$D259*$G259*$H259*$K259*AL$8)+(AK259/12*4*$E259*$G259*$I259*$K259)+(AK259/12*3*$F259*$G259*$I259*$K259)</f>
        <v>0</v>
      </c>
      <c r="AM259" s="47">
        <v>0</v>
      </c>
      <c r="AN259" s="44">
        <f t="shared" ref="AN259:AN260" si="2339">(AM259/12*5*$D259*$G259*$H259*$K259*AN$8)+(AM259/12*4*$E259*$G259*$I259*$K259)+(AM259/12*3*$F259*$G259*$I259*$K259)</f>
        <v>0</v>
      </c>
      <c r="AO259" s="48">
        <v>0</v>
      </c>
      <c r="AP259" s="44">
        <f t="shared" ref="AP259:AP260" si="2340">(AO259/12*5*$D259*$G259*$H259*$L259*AP$8)+(AO259/12*4*$E259*$G259*$I259*$L259)+(AO259/12*3*$F259*$G259*$I259*$L259)</f>
        <v>0</v>
      </c>
      <c r="AQ259" s="44">
        <v>0</v>
      </c>
      <c r="AR259" s="44">
        <f t="shared" ref="AR259:AR260" si="2341">(AQ259/12*5*$D259*$G259*$H259*$L259*AR$8)+(AQ259/12*4*$E259*$G259*$I259*$L259)+(AQ259/12*3*$F259*$G259*$I259*$L259)</f>
        <v>0</v>
      </c>
      <c r="AS259" s="44"/>
      <c r="AT259" s="44">
        <f t="shared" ref="AT259:AT260" si="2342">(AS259/12*5*$D259*$G259*$H259*$L259*AT$8)+(AS259/12*4*$E259*$G259*$I259*$L259)+(AS259/12*3*$F259*$G259*$I259*$L259)</f>
        <v>0</v>
      </c>
      <c r="AU259" s="44">
        <v>0</v>
      </c>
      <c r="AV259" s="44">
        <f t="shared" ref="AV259:AV260" si="2343">(AU259/12*5*$D259*$G259*$H259*$L259*AV$8)+(AU259/12*4*$E259*$G259*$I259*$L259)+(AU259/12*3*$F259*$G259*$I259*$L259)</f>
        <v>0</v>
      </c>
      <c r="AW259" s="44"/>
      <c r="AX259" s="44">
        <f t="shared" ref="AX259:AX260" si="2344">(AW259/12*5*$D259*$G259*$H259*$K259*AX$8)+(AW259/12*4*$E259*$G259*$I259*$K259)+(AW259/12*3*$F259*$G259*$I259*$K259)</f>
        <v>0</v>
      </c>
      <c r="AY259" s="44"/>
      <c r="AZ259" s="44">
        <f t="shared" ref="AZ259:AZ260" si="2345">(AY259/12*5*$D259*$G259*$H259*$K259*AZ$8)+(AY259/12*4*$E259*$G259*$I259*$K259)+(AY259/12*3*$F259*$G259*$I259*$K259)</f>
        <v>0</v>
      </c>
      <c r="BA259" s="44">
        <v>0</v>
      </c>
      <c r="BB259" s="44">
        <f t="shared" ref="BB259:BB260" si="2346">(BA259/12*5*$D259*$G259*$H259*$L259*BB$8)+(BA259/12*4*$E259*$G259*$I259*$L259)+(BA259/12*3*$F259*$G259*$I259*$L259)</f>
        <v>0</v>
      </c>
      <c r="BC259" s="44">
        <v>0</v>
      </c>
      <c r="BD259" s="44">
        <f t="shared" ref="BD259:BD260" si="2347">(BC259/12*5*$D259*$G259*$H259*$K259*BD$8)+(BC259/12*4*$E259*$G259*$I259*$K259)+(BC259/12*3*$F259*$G259*$I259*$K259)</f>
        <v>0</v>
      </c>
      <c r="BE259" s="44">
        <v>0</v>
      </c>
      <c r="BF259" s="44">
        <f t="shared" ref="BF259:BF260" si="2348">(BE259/12*5*$D259*$G259*$H259*$K259*BF$8)+(BE259/12*4*$E259*$G259*$I259*$K259)+(BE259/12*3*$F259*$G259*$I259*$K259)</f>
        <v>0</v>
      </c>
      <c r="BG259" s="44">
        <v>0</v>
      </c>
      <c r="BH259" s="44">
        <f t="shared" ref="BH259:BH260" si="2349">(BG259/12*5*$D259*$G259*$H259*$K259*BH$8)+(BG259/12*4*$E259*$G259*$I259*$K259)+(BG259/12*3*$F259*$G259*$I259*$K259)</f>
        <v>0</v>
      </c>
      <c r="BI259" s="44">
        <v>0</v>
      </c>
      <c r="BJ259" s="44">
        <f t="shared" ref="BJ259:BJ260" si="2350">(BI259/12*5*$D259*$G259*$H259*$L259*BJ$8)+(BI259/12*4*$E259*$G259*$I259*$L259)+(BI259/12*3*$F259*$G259*$I259*$L259)</f>
        <v>0</v>
      </c>
      <c r="BK259" s="44">
        <v>0</v>
      </c>
      <c r="BL259" s="44">
        <f t="shared" ref="BL259:BL260" si="2351">(BK259/12*5*$D259*$G259*$H259*$K259*BL$8)+(BK259/12*4*$E259*$G259*$I259*$K259)+(BK259/12*3*$F259*$G259*$I259*$K259)</f>
        <v>0</v>
      </c>
      <c r="BM259" s="44">
        <v>0</v>
      </c>
      <c r="BN259" s="44">
        <f t="shared" ref="BN259:BN260" si="2352">(BM259/12*5*$D259*$G259*$H259*$K259*BN$8)+(BM259/12*4*$E259*$G259*$I259*$K259)+(BM259/12*3*$F259*$G259*$I259*$K259)</f>
        <v>0</v>
      </c>
      <c r="BO259" s="54">
        <v>0</v>
      </c>
      <c r="BP259" s="44">
        <f t="shared" ref="BP259:BP260" si="2353">(BO259/12*5*$D259*$G259*$H259*$L259*BP$8)+(BO259/12*4*$E259*$G259*$I259*$L259)+(BO259/12*3*$F259*$G259*$I259*$L259)</f>
        <v>0</v>
      </c>
      <c r="BQ259" s="44">
        <v>0</v>
      </c>
      <c r="BR259" s="44">
        <f t="shared" ref="BR259:BR260" si="2354">(BQ259/12*5*$D259*$G259*$H259*$L259*BR$8)+(BQ259/12*4*$E259*$G259*$I259*$L259)+(BQ259/12*3*$F259*$G259*$I259*$L259)</f>
        <v>0</v>
      </c>
      <c r="BS259" s="44">
        <v>0</v>
      </c>
      <c r="BT259" s="44">
        <f t="shared" ref="BT259:BT260" si="2355">(BS259/12*5*$D259*$G259*$H259*$K259*BT$8)+(BS259/12*4*$E259*$G259*$I259*$K259)+(BS259/12*3*$F259*$G259*$I259*$K259)</f>
        <v>0</v>
      </c>
      <c r="BU259" s="44">
        <v>0</v>
      </c>
      <c r="BV259" s="44">
        <f t="shared" ref="BV259:BV260" si="2356">(BU259/12*5*$D259*$G259*$H259*$K259*BV$8)+(BU259/12*4*$E259*$G259*$I259*$K259)+(BU259/12*3*$F259*$G259*$I259*$K259)</f>
        <v>0</v>
      </c>
      <c r="BW259" s="44">
        <v>0</v>
      </c>
      <c r="BX259" s="44">
        <f t="shared" ref="BX259:BX260" si="2357">(BW259/12*5*$D259*$G259*$H259*$L259*BX$8)+(BW259/12*4*$E259*$G259*$I259*$L259)+(BW259/12*3*$F259*$G259*$I259*$L259)</f>
        <v>0</v>
      </c>
      <c r="BY259" s="44"/>
      <c r="BZ259" s="44">
        <f t="shared" ref="BZ259:BZ260" si="2358">(BY259/12*5*$D259*$G259*$H259*$L259*BZ$8)+(BY259/12*4*$E259*$G259*$I259*$L259)+(BY259/12*3*$F259*$G259*$I259*$L259)</f>
        <v>0</v>
      </c>
      <c r="CA259" s="44">
        <v>0</v>
      </c>
      <c r="CB259" s="44">
        <f t="shared" ref="CB259:CB260" si="2359">(CA259/12*5*$D259*$G259*$H259*$K259*CB$8)+(CA259/12*4*$E259*$G259*$I259*$K259)+(CA259/12*3*$F259*$G259*$I259*$K259)</f>
        <v>0</v>
      </c>
      <c r="CC259" s="44"/>
      <c r="CD259" s="44">
        <f t="shared" ref="CD259:CD260" si="2360">(CC259/12*5*$D259*$G259*$H259*$L259*CD$8)+(CC259/12*4*$E259*$G259*$I259*$L259)+(CC259/12*3*$F259*$G259*$I259*$L259)</f>
        <v>0</v>
      </c>
      <c r="CE259" s="44">
        <v>0</v>
      </c>
      <c r="CF259" s="44">
        <f t="shared" ref="CF259:CF260" si="2361">(CE259/12*5*$D259*$G259*$H259*$K259*CF$8)+(CE259/12*4*$E259*$G259*$I259*$K259)+(CE259/12*3*$F259*$G259*$I259*$K259)</f>
        <v>0</v>
      </c>
      <c r="CG259" s="44"/>
      <c r="CH259" s="44">
        <f t="shared" ref="CH259:CH260" si="2362">(CG259/12*5*$D259*$G259*$H259*$K259*CH$8)+(CG259/12*4*$E259*$G259*$I259*$K259)+(CG259/12*3*$F259*$G259*$I259*$K259)</f>
        <v>0</v>
      </c>
      <c r="CI259" s="44"/>
      <c r="CJ259" s="44">
        <f t="shared" ref="CJ259:CJ260" si="2363">(CI259/12*5*$D259*$G259*$H259*$K259*CJ$8)+(CI259/12*4*$E259*$G259*$I259*$K259)+(CI259/12*3*$F259*$G259*$I259*$K259)</f>
        <v>0</v>
      </c>
      <c r="CK259" s="44"/>
      <c r="CL259" s="44">
        <f t="shared" ref="CL259:CL260" si="2364">(CK259/12*5*$D259*$G259*$H259*$K259*CL$8)+(CK259/12*4*$E259*$G259*$I259*$K259)+(CK259/12*3*$F259*$G259*$I259*$K259)</f>
        <v>0</v>
      </c>
      <c r="CM259" s="44"/>
      <c r="CN259" s="44">
        <f t="shared" ref="CN259:CN260" si="2365">(CM259/12*5*$D259*$G259*$H259*$L259*CN$8)+(CM259/12*4*$E259*$G259*$I259*$L259)+(CM259/12*3*$F259*$G259*$I259*$L259)</f>
        <v>0</v>
      </c>
      <c r="CO259" s="44"/>
      <c r="CP259" s="44">
        <f t="shared" ref="CP259:CP260" si="2366">(CO259/12*5*$D259*$G259*$H259*$L259*CP$8)+(CO259/12*4*$E259*$G259*$I259*$L259)+(CO259/12*3*$F259*$G259*$I259*$L259)</f>
        <v>0</v>
      </c>
      <c r="CQ259" s="49"/>
      <c r="CR259" s="44">
        <f t="shared" ref="CR259:CR260" si="2367">(CQ259/12*5*$D259*$G259*$H259*$K259*CR$8)+(CQ259/12*4*$E259*$G259*$I259*$K259)+(CQ259/12*3*$F259*$G259*$I259*$K259)</f>
        <v>0</v>
      </c>
      <c r="CS259" s="44"/>
      <c r="CT259" s="44">
        <f t="shared" ref="CT259:CT260" si="2368">(CS259/12*5*$D259*$G259*$H259*$L259*CT$8)+(CS259/12*4*$E259*$G259*$I259*$L259)+(CS259/12*3*$F259*$G259*$I259*$L259)</f>
        <v>0</v>
      </c>
      <c r="CU259" s="44"/>
      <c r="CV259" s="44">
        <f t="shared" ref="CV259:CV260" si="2369">(CU259/12*5*$D259*$G259*$H259*$L259*CV$8)+(CU259/12*4*$E259*$G259*$I259*$L259)+(CU259/12*3*$F259*$G259*$I259*$L259)</f>
        <v>0</v>
      </c>
      <c r="CW259" s="44"/>
      <c r="CX259" s="44">
        <f t="shared" ref="CX259:CX260" si="2370">(CW259/12*5*$D259*$G259*$H259*$L259*CX$8)+(CW259/12*4*$E259*$G259*$I259*$L259)+(CW259/12*3*$F259*$G259*$I259*$L259)</f>
        <v>0</v>
      </c>
      <c r="CY259" s="44"/>
      <c r="CZ259" s="44">
        <f t="shared" ref="CZ259:CZ260" si="2371">(CY259/12*5*$D259*$G259*$H259*$L259*CZ$8)+(CY259/12*4*$E259*$G259*$I259*$L259)+(CY259/12*3*$F259*$G259*$I259*$L259)</f>
        <v>0</v>
      </c>
      <c r="DA259" s="44"/>
      <c r="DB259" s="44">
        <f t="shared" ref="DB259:DB260" si="2372">(DA259/12*5*$D259*$G259*$H259*$L259*DB$8)+(DA259/12*4*$E259*$G259*$I259*$L259)+(DA259/12*3*$F259*$G259*$I259*$L259)</f>
        <v>0</v>
      </c>
      <c r="DC259" s="44"/>
      <c r="DD259" s="44">
        <f t="shared" ref="DD259:DD260" si="2373">(DC259/12*5*$D259*$G259*$H259*$K259*DD$8)+(DC259/12*4*$E259*$G259*$I259*$K259)+(DC259/12*3*$F259*$G259*$I259*$K259)</f>
        <v>0</v>
      </c>
      <c r="DE259" s="44"/>
      <c r="DF259" s="44">
        <f t="shared" ref="DF259:DF260" si="2374">(DE259/12*5*$D259*$G259*$H259*$K259*DF$8)+(DE259/12*4*$E259*$G259*$I259*$K259)+(DE259/12*3*$F259*$G259*$I259*$K259)</f>
        <v>0</v>
      </c>
      <c r="DG259" s="44"/>
      <c r="DH259" s="44">
        <f t="shared" ref="DH259:DH260" si="2375">(DG259/12*5*$D259*$G259*$H259*$L259*DH$8)+(DG259/12*4*$E259*$G259*$I259*$L259)+(DG259/12*3*$F259*$G259*$I259*$L259)</f>
        <v>0</v>
      </c>
      <c r="DI259" s="44"/>
      <c r="DJ259" s="44">
        <f t="shared" ref="DJ259:DJ260" si="2376">(DI259/12*5*$D259*$G259*$H259*$L259*DJ$8)+(DI259/12*4*$E259*$G259*$I259*$L259)+(DI259/12*3*$F259*$G259*$I259*$L259)</f>
        <v>0</v>
      </c>
      <c r="DK259" s="44"/>
      <c r="DL259" s="44">
        <f t="shared" ref="DL259:DL260" si="2377">(DK259/12*5*$D259*$G259*$H259*$M259*DL$8)+(DK259/12*4*$E259*$G259*$I259*$M259)+(DK259/12*3*$F259*$G259*$I259*$M259)</f>
        <v>0</v>
      </c>
      <c r="DM259" s="44"/>
      <c r="DN259" s="44">
        <f t="shared" ref="DN259:DN260" si="2378">(DM259/12*5*$D259*$G259*$H259*$N259*DN$8)+(DM259/12*4*$E259*$G259*$I259*$N259)+(DM259/12*3*$F259*$G259*$I259*$N259)</f>
        <v>0</v>
      </c>
      <c r="DO259" s="44"/>
      <c r="DP259" s="44">
        <f t="shared" si="1825"/>
        <v>0</v>
      </c>
      <c r="DQ259" s="44">
        <f t="shared" si="2326"/>
        <v>85</v>
      </c>
      <c r="DR259" s="44">
        <f t="shared" si="2326"/>
        <v>11729699.506583333</v>
      </c>
    </row>
    <row r="260" spans="1:122" ht="15.75" customHeight="1" x14ac:dyDescent="0.25">
      <c r="A260" s="51"/>
      <c r="B260" s="52">
        <v>221</v>
      </c>
      <c r="C260" s="38" t="s">
        <v>391</v>
      </c>
      <c r="D260" s="39">
        <f t="shared" si="1828"/>
        <v>19063</v>
      </c>
      <c r="E260" s="40">
        <v>18530</v>
      </c>
      <c r="F260" s="40">
        <v>18715</v>
      </c>
      <c r="G260" s="53">
        <v>4.46</v>
      </c>
      <c r="H260" s="42">
        <v>1</v>
      </c>
      <c r="I260" s="42">
        <v>1</v>
      </c>
      <c r="J260" s="43"/>
      <c r="K260" s="39">
        <v>1.4</v>
      </c>
      <c r="L260" s="39">
        <v>1.68</v>
      </c>
      <c r="M260" s="39">
        <v>2.23</v>
      </c>
      <c r="N260" s="39">
        <v>2.57</v>
      </c>
      <c r="O260" s="44">
        <v>34</v>
      </c>
      <c r="P260" s="44">
        <f t="shared" si="2327"/>
        <v>4007673.4676999999</v>
      </c>
      <c r="Q260" s="44">
        <v>290</v>
      </c>
      <c r="R260" s="44">
        <f t="shared" si="2328"/>
        <v>34183097.2245</v>
      </c>
      <c r="S260" s="44"/>
      <c r="T260" s="44">
        <f t="shared" si="2329"/>
        <v>0</v>
      </c>
      <c r="U260" s="44"/>
      <c r="V260" s="44">
        <f t="shared" si="2330"/>
        <v>0</v>
      </c>
      <c r="W260" s="44"/>
      <c r="X260" s="44">
        <f t="shared" si="2331"/>
        <v>0</v>
      </c>
      <c r="Y260" s="44">
        <v>10</v>
      </c>
      <c r="Z260" s="44">
        <f t="shared" si="2332"/>
        <v>1178727.4905000001</v>
      </c>
      <c r="AA260" s="44"/>
      <c r="AB260" s="44">
        <f t="shared" si="2333"/>
        <v>0</v>
      </c>
      <c r="AC260" s="44"/>
      <c r="AD260" s="44">
        <f t="shared" si="2334"/>
        <v>0</v>
      </c>
      <c r="AE260" s="44">
        <v>0</v>
      </c>
      <c r="AF260" s="44">
        <f t="shared" si="2335"/>
        <v>0</v>
      </c>
      <c r="AG260" s="44">
        <v>0</v>
      </c>
      <c r="AH260" s="44">
        <f t="shared" si="2336"/>
        <v>0</v>
      </c>
      <c r="AI260" s="44"/>
      <c r="AJ260" s="44">
        <f t="shared" si="2337"/>
        <v>0</v>
      </c>
      <c r="AK260" s="44"/>
      <c r="AL260" s="44">
        <f t="shared" si="2338"/>
        <v>0</v>
      </c>
      <c r="AM260" s="47">
        <v>0</v>
      </c>
      <c r="AN260" s="44">
        <f t="shared" si="2339"/>
        <v>0</v>
      </c>
      <c r="AO260" s="48">
        <v>0</v>
      </c>
      <c r="AP260" s="44">
        <f t="shared" si="2340"/>
        <v>0</v>
      </c>
      <c r="AQ260" s="44"/>
      <c r="AR260" s="44">
        <f t="shared" si="2341"/>
        <v>0</v>
      </c>
      <c r="AS260" s="44">
        <v>2</v>
      </c>
      <c r="AT260" s="44">
        <f t="shared" si="2342"/>
        <v>283608.77395199996</v>
      </c>
      <c r="AU260" s="44"/>
      <c r="AV260" s="44">
        <f t="shared" si="2343"/>
        <v>0</v>
      </c>
      <c r="AW260" s="44"/>
      <c r="AX260" s="44">
        <f t="shared" si="2344"/>
        <v>0</v>
      </c>
      <c r="AY260" s="44"/>
      <c r="AZ260" s="44">
        <f t="shared" si="2345"/>
        <v>0</v>
      </c>
      <c r="BA260" s="44"/>
      <c r="BB260" s="44">
        <f t="shared" si="2346"/>
        <v>0</v>
      </c>
      <c r="BC260" s="44"/>
      <c r="BD260" s="44">
        <f t="shared" si="2347"/>
        <v>0</v>
      </c>
      <c r="BE260" s="44"/>
      <c r="BF260" s="44">
        <f t="shared" si="2348"/>
        <v>0</v>
      </c>
      <c r="BG260" s="44"/>
      <c r="BH260" s="44">
        <f t="shared" si="2349"/>
        <v>0</v>
      </c>
      <c r="BI260" s="44"/>
      <c r="BJ260" s="44">
        <f t="shared" si="2350"/>
        <v>0</v>
      </c>
      <c r="BK260" s="44">
        <v>0</v>
      </c>
      <c r="BL260" s="44">
        <f t="shared" si="2351"/>
        <v>0</v>
      </c>
      <c r="BM260" s="44"/>
      <c r="BN260" s="44">
        <f t="shared" si="2352"/>
        <v>0</v>
      </c>
      <c r="BO260" s="54"/>
      <c r="BP260" s="44">
        <f t="shared" si="2353"/>
        <v>0</v>
      </c>
      <c r="BQ260" s="44"/>
      <c r="BR260" s="44">
        <f t="shared" si="2354"/>
        <v>0</v>
      </c>
      <c r="BS260" s="44"/>
      <c r="BT260" s="44">
        <f t="shared" si="2355"/>
        <v>0</v>
      </c>
      <c r="BU260" s="44"/>
      <c r="BV260" s="44">
        <f t="shared" si="2356"/>
        <v>0</v>
      </c>
      <c r="BW260" s="44"/>
      <c r="BX260" s="44">
        <f t="shared" si="2357"/>
        <v>0</v>
      </c>
      <c r="BY260" s="44"/>
      <c r="BZ260" s="44">
        <f t="shared" si="2358"/>
        <v>0</v>
      </c>
      <c r="CA260" s="44"/>
      <c r="CB260" s="44">
        <f t="shared" si="2359"/>
        <v>0</v>
      </c>
      <c r="CC260" s="44"/>
      <c r="CD260" s="44">
        <f t="shared" si="2360"/>
        <v>0</v>
      </c>
      <c r="CE260" s="44"/>
      <c r="CF260" s="44">
        <f t="shared" si="2361"/>
        <v>0</v>
      </c>
      <c r="CG260" s="44"/>
      <c r="CH260" s="44">
        <f t="shared" si="2362"/>
        <v>0</v>
      </c>
      <c r="CI260" s="44"/>
      <c r="CJ260" s="44">
        <f t="shared" si="2363"/>
        <v>0</v>
      </c>
      <c r="CK260" s="44"/>
      <c r="CL260" s="44">
        <f t="shared" si="2364"/>
        <v>0</v>
      </c>
      <c r="CM260" s="44"/>
      <c r="CN260" s="44">
        <f t="shared" si="2365"/>
        <v>0</v>
      </c>
      <c r="CO260" s="44"/>
      <c r="CP260" s="44">
        <f t="shared" si="2366"/>
        <v>0</v>
      </c>
      <c r="CQ260" s="49"/>
      <c r="CR260" s="44">
        <f t="shared" si="2367"/>
        <v>0</v>
      </c>
      <c r="CS260" s="44"/>
      <c r="CT260" s="44">
        <f t="shared" si="2368"/>
        <v>0</v>
      </c>
      <c r="CU260" s="44"/>
      <c r="CV260" s="44">
        <f t="shared" si="2369"/>
        <v>0</v>
      </c>
      <c r="CW260" s="44"/>
      <c r="CX260" s="44">
        <f t="shared" si="2370"/>
        <v>0</v>
      </c>
      <c r="CY260" s="44"/>
      <c r="CZ260" s="44">
        <f t="shared" si="2371"/>
        <v>0</v>
      </c>
      <c r="DA260" s="44"/>
      <c r="DB260" s="44">
        <f t="shared" si="2372"/>
        <v>0</v>
      </c>
      <c r="DC260" s="44"/>
      <c r="DD260" s="44">
        <f t="shared" si="2373"/>
        <v>0</v>
      </c>
      <c r="DE260" s="44"/>
      <c r="DF260" s="44">
        <f t="shared" si="2374"/>
        <v>0</v>
      </c>
      <c r="DG260" s="44"/>
      <c r="DH260" s="44">
        <f t="shared" si="2375"/>
        <v>0</v>
      </c>
      <c r="DI260" s="44"/>
      <c r="DJ260" s="44">
        <f t="shared" si="2376"/>
        <v>0</v>
      </c>
      <c r="DK260" s="44"/>
      <c r="DL260" s="44">
        <f t="shared" si="2377"/>
        <v>0</v>
      </c>
      <c r="DM260" s="44"/>
      <c r="DN260" s="44">
        <f t="shared" si="2378"/>
        <v>0</v>
      </c>
      <c r="DO260" s="44"/>
      <c r="DP260" s="44">
        <f t="shared" si="1825"/>
        <v>0</v>
      </c>
      <c r="DQ260" s="44">
        <f t="shared" si="2326"/>
        <v>336</v>
      </c>
      <c r="DR260" s="44">
        <f t="shared" si="2326"/>
        <v>39653106.956652001</v>
      </c>
    </row>
    <row r="261" spans="1:122" ht="30" customHeight="1" x14ac:dyDescent="0.25">
      <c r="A261" s="51"/>
      <c r="B261" s="52">
        <v>222</v>
      </c>
      <c r="C261" s="38" t="s">
        <v>392</v>
      </c>
      <c r="D261" s="39">
        <f t="shared" si="1828"/>
        <v>19063</v>
      </c>
      <c r="E261" s="40">
        <v>18530</v>
      </c>
      <c r="F261" s="40">
        <v>18715</v>
      </c>
      <c r="G261" s="53">
        <v>0.79</v>
      </c>
      <c r="H261" s="42">
        <v>1</v>
      </c>
      <c r="I261" s="42">
        <v>1</v>
      </c>
      <c r="J261" s="43"/>
      <c r="K261" s="39">
        <v>1.4</v>
      </c>
      <c r="L261" s="39">
        <v>1.68</v>
      </c>
      <c r="M261" s="39">
        <v>2.23</v>
      </c>
      <c r="N261" s="39">
        <v>2.57</v>
      </c>
      <c r="O261" s="44">
        <v>158</v>
      </c>
      <c r="P261" s="44">
        <f t="shared" ref="P261:P263" si="2379">(O261/12*5*$D261*$G261*$H261*$K261*P$8)+(O261/12*4*$E261*$G261*$I261*$K261*P$9)+(O261/12*3*$F261*$G261*$I261*$K261*P$9)</f>
        <v>3488547.4765166668</v>
      </c>
      <c r="Q261" s="44">
        <v>117</v>
      </c>
      <c r="R261" s="44">
        <f t="shared" ref="R261:R263" si="2380">(Q261/12*5*$D261*$G261*$H261*$K261*R$8)+(Q261/12*4*$E261*$G261*$I261*$K261*R$9)+(Q261/12*3*$F261*$G261*$I261*$K261*R$9)</f>
        <v>2583291.485775</v>
      </c>
      <c r="S261" s="44">
        <v>0</v>
      </c>
      <c r="T261" s="44">
        <f t="shared" ref="T261:T263" si="2381">(S261/12*5*$D261*$G261*$H261*$K261*T$8)+(S261/12*4*$E261*$G261*$I261*$K261*T$9)+(S261/12*3*$F261*$G261*$I261*$K261*T$9)</f>
        <v>0</v>
      </c>
      <c r="U261" s="44"/>
      <c r="V261" s="44">
        <f t="shared" ref="V261:V263" si="2382">(U261/12*5*$D261*$G261*$H261*$K261*V$8)+(U261/12*4*$E261*$G261*$I261*$K261*V$9)+(U261/12*3*$F261*$G261*$I261*$K261*V$9)</f>
        <v>0</v>
      </c>
      <c r="W261" s="44"/>
      <c r="X261" s="44">
        <f t="shared" ref="X261:X263" si="2383">(W261/12*5*$D261*$G261*$H261*$K261*X$8)+(W261/12*4*$E261*$G261*$I261*$K261*X$9)+(W261/12*3*$F261*$G261*$I261*$K261*X$9)</f>
        <v>0</v>
      </c>
      <c r="Y261" s="44">
        <v>9</v>
      </c>
      <c r="Z261" s="44">
        <f t="shared" ref="Z261:Z263" si="2384">(Y261/12*5*$D261*$G261*$H261*$K261*Z$8)+(Y261/12*4*$E261*$G261*$I261*$K261*Z$9)+(Y261/12*3*$F261*$G261*$I261*$K261*Z$9)</f>
        <v>198714.72967500001</v>
      </c>
      <c r="AA261" s="44"/>
      <c r="AB261" s="44">
        <f t="shared" ref="AB261:AB263" si="2385">(AA261/12*5*$D261*$G261*$H261*$K261*AB$8)+(AA261/12*4*$E261*$G261*$I261*$K261*AB$9)+(AA261/12*3*$F261*$G261*$I261*$K261*AB$9)</f>
        <v>0</v>
      </c>
      <c r="AC261" s="44">
        <v>0</v>
      </c>
      <c r="AD261" s="44">
        <f t="shared" ref="AD261:AD263" si="2386">(AC261/12*5*$D261*$G261*$H261*$K261*AD$8)+(AC261/12*4*$E261*$G261*$I261*$K261*AD$9)+(AC261/12*3*$F261*$G261*$I261*$K261*AD$9)</f>
        <v>0</v>
      </c>
      <c r="AE261" s="44">
        <v>0</v>
      </c>
      <c r="AF261" s="44">
        <f t="shared" ref="AF261:AF263" si="2387">(AE261/12*5*$D261*$G261*$H261*$K261*AF$8)+(AE261/12*4*$E261*$G261*$I261*$K261*AF$9)+(AE261/12*3*$F261*$G261*$I261*$K261*AF$9)</f>
        <v>0</v>
      </c>
      <c r="AG261" s="44">
        <v>45</v>
      </c>
      <c r="AH261" s="44">
        <f t="shared" ref="AH261:AH263" si="2388">(AG261/12*5*$D261*$G261*$H261*$K261*AH$8)+(AG261/12*4*$E261*$G261*$I261*$K261*AH$9)+(AG261/12*3*$F261*$G261*$I261*$K261*AH$9)</f>
        <v>993573.64837499999</v>
      </c>
      <c r="AI261" s="44"/>
      <c r="AJ261" s="44">
        <f t="shared" ref="AJ261:AJ263" si="2389">(AI261/12*5*$D261*$G261*$H261*$K261*AJ$8)+(AI261/12*4*$E261*$G261*$I261*$K261*AJ$9)+(AI261/12*3*$F261*$G261*$I261*$K261*AJ$9)</f>
        <v>0</v>
      </c>
      <c r="AK261" s="44"/>
      <c r="AL261" s="44">
        <f t="shared" ref="AL261:AL263" si="2390">(AK261/12*5*$D261*$G261*$H261*$K261*AL$8)+(AK261/12*4*$E261*$G261*$I261*$K261*AL$9)+(AK261/12*3*$F261*$G261*$I261*$K261*AL$9)</f>
        <v>0</v>
      </c>
      <c r="AM261" s="62">
        <v>22</v>
      </c>
      <c r="AN261" s="44">
        <f t="shared" ref="AN261:AN263" si="2391">(AM261/12*5*$D261*$G261*$H261*$K261*AN$8)+(AM261/12*4*$E261*$G261*$I261*$K261*AN$9)+(AM261/12*3*$F261*$G261*$I261*$K261*AN$9)</f>
        <v>482848.11125833332</v>
      </c>
      <c r="AO261" s="48">
        <v>71</v>
      </c>
      <c r="AP261" s="44">
        <f t="shared" ref="AP261:AP263" si="2392">(AO261/12*5*$D261*$G261*$H261*$L261*AP$8)+(AO261/12*4*$E261*$G261*$I261*$L261*AP$9)+(AO261/12*3*$F261*$G261*$I261*$L261*AP$9)</f>
        <v>1812006.767396</v>
      </c>
      <c r="AQ261" s="44">
        <v>0</v>
      </c>
      <c r="AR261" s="44">
        <f t="shared" ref="AR261:AR263" si="2393">(AQ261/12*5*$D261*$G261*$H261*$L261*AR$8)+(AQ261/12*4*$E261*$G261*$I261*$L261*AR$9)+(AQ261/12*3*$F261*$G261*$I261*$L261*AR$9)</f>
        <v>0</v>
      </c>
      <c r="AS261" s="44">
        <v>134</v>
      </c>
      <c r="AT261" s="44">
        <f t="shared" ref="AT261:AT263" si="2394">(AS261/12*5*$D261*$G261*$H261*$L261*AT$8)+(AS261/12*4*$E261*$G261*$I261*$L261*AT$9)+(AS261/12*3*$F261*$G261*$I261*$L261*AT$10)</f>
        <v>3419843.7581839999</v>
      </c>
      <c r="AU261" s="44">
        <v>0</v>
      </c>
      <c r="AV261" s="44">
        <f t="shared" ref="AV261:AV263" si="2395">(AU261/12*5*$D261*$G261*$H261*$L261*AV$8)+(AU261/12*4*$E261*$G261*$I261*$L261*AV$9)+(AU261/12*3*$F261*$G261*$I261*$L261*AV$9)</f>
        <v>0</v>
      </c>
      <c r="AW261" s="44"/>
      <c r="AX261" s="44">
        <f t="shared" ref="AX261:AX263" si="2396">(AW261/12*5*$D261*$G261*$H261*$K261*AX$8)+(AW261/12*4*$E261*$G261*$I261*$K261*AX$9)+(AW261/12*3*$F261*$G261*$I261*$K261*AX$9)</f>
        <v>0</v>
      </c>
      <c r="AY261" s="44"/>
      <c r="AZ261" s="44">
        <f t="shared" ref="AZ261:AZ263" si="2397">(AY261/12*5*$D261*$G261*$H261*$K261*AZ$8)+(AY261/12*4*$E261*$G261*$I261*$K261*AZ$9)+(AY261/12*3*$F261*$G261*$I261*$K261*AZ$9)</f>
        <v>0</v>
      </c>
      <c r="BA261" s="44">
        <v>0</v>
      </c>
      <c r="BB261" s="44">
        <f t="shared" ref="BB261:BB263" si="2398">(BA261/12*5*$D261*$G261*$H261*$L261*BB$8)+(BA261/12*4*$E261*$G261*$I261*$L261*BB$9)+(BA261/12*3*$F261*$G261*$I261*$L261*BB$9)</f>
        <v>0</v>
      </c>
      <c r="BC261" s="44">
        <v>0</v>
      </c>
      <c r="BD261" s="44">
        <f t="shared" ref="BD261:BD263" si="2399">(BC261/12*5*$D261*$G261*$H261*$K261*BD$8)+(BC261/12*4*$E261*$G261*$I261*$K261*BD$9)+(BC261/12*3*$F261*$G261*$I261*$K261*BD$9)</f>
        <v>0</v>
      </c>
      <c r="BE261" s="44">
        <v>0</v>
      </c>
      <c r="BF261" s="44">
        <f t="shared" ref="BF261:BF263" si="2400">(BE261/12*5*$D261*$G261*$H261*$K261*BF$8)+(BE261/12*4*$E261*$G261*$I261*$K261*BF$9)+(BE261/12*3*$F261*$G261*$I261*$K261*BF$9)</f>
        <v>0</v>
      </c>
      <c r="BG261" s="44">
        <v>0</v>
      </c>
      <c r="BH261" s="44">
        <f t="shared" ref="BH261:BH263" si="2401">(BG261/12*5*$D261*$G261*$H261*$K261*BH$8)+(BG261/12*4*$E261*$G261*$I261*$K261*BH$9)+(BG261/12*3*$F261*$G261*$I261*$K261*BH$9)</f>
        <v>0</v>
      </c>
      <c r="BI261" s="44">
        <v>0</v>
      </c>
      <c r="BJ261" s="44">
        <f t="shared" ref="BJ261:BJ263" si="2402">(BI261/12*5*$D261*$G261*$H261*$L261*BJ$8)+(BI261/12*4*$E261*$G261*$I261*$L261*BJ$9)+(BI261/12*3*$F261*$G261*$I261*$L261*BJ$9)</f>
        <v>0</v>
      </c>
      <c r="BK261" s="44"/>
      <c r="BL261" s="44">
        <f t="shared" ref="BL261:BL263" si="2403">(BK261/12*5*$D261*$G261*$H261*$K261*BL$8)+(BK261/12*4*$E261*$G261*$I261*$K261*BL$9)+(BK261/12*3*$F261*$G261*$I261*$K261*BL$9)</f>
        <v>0</v>
      </c>
      <c r="BM261" s="44"/>
      <c r="BN261" s="44">
        <f t="shared" ref="BN261:BN262" si="2404">(BM261/12*5*$D261*$G261*$H261*$K261*BN$8)+(BM261/12*4*$E261*$G261*$I261*$K261*BN$9)+(BM261/12*3*$F261*$G261*$I261*$K261*BN$9)</f>
        <v>0</v>
      </c>
      <c r="BO261" s="54"/>
      <c r="BP261" s="44">
        <f t="shared" ref="BP261:BP263" si="2405">(BO261/12*5*$D261*$G261*$H261*$L261*BP$8)+(BO261/12*4*$E261*$G261*$I261*$L261*BP$9)+(BO261/12*3*$F261*$G261*$I261*$L261*BP$9)</f>
        <v>0</v>
      </c>
      <c r="BQ261" s="44">
        <v>0</v>
      </c>
      <c r="BR261" s="44">
        <f t="shared" ref="BR261:BR263" si="2406">(BQ261/12*5*$D261*$G261*$H261*$L261*BR$8)+(BQ261/12*4*$E261*$G261*$I261*$L261*BR$9)+(BQ261/12*3*$F261*$G261*$I261*$L261*BR$9)</f>
        <v>0</v>
      </c>
      <c r="BS261" s="44">
        <v>0</v>
      </c>
      <c r="BT261" s="44">
        <f t="shared" ref="BT261:BT263" si="2407">(BS261/12*5*$D261*$G261*$H261*$K261*BT$8)+(BS261/12*4*$E261*$G261*$I261*$K261*BT$9)+(BS261/12*3*$F261*$G261*$I261*$K261*BT$9)</f>
        <v>0</v>
      </c>
      <c r="BU261" s="44">
        <v>0</v>
      </c>
      <c r="BV261" s="44">
        <f t="shared" ref="BV261:BV263" si="2408">(BU261/12*5*$D261*$G261*$H261*$K261*BV$8)+(BU261/12*4*$E261*$G261*$I261*$K261*BV$9)+(BU261/12*3*$F261*$G261*$I261*$K261*BV$9)</f>
        <v>0</v>
      </c>
      <c r="BW261" s="44">
        <v>0</v>
      </c>
      <c r="BX261" s="44">
        <f t="shared" ref="BX261:BX263" si="2409">(BW261/12*5*$D261*$G261*$H261*$L261*BX$8)+(BW261/12*4*$E261*$G261*$I261*$L261*BX$9)+(BW261/12*3*$F261*$G261*$I261*$L261*BX$9)</f>
        <v>0</v>
      </c>
      <c r="BY261" s="44"/>
      <c r="BZ261" s="44">
        <f t="shared" ref="BZ261:BZ263" si="2410">(BY261/12*5*$D261*$G261*$H261*$L261*BZ$8)+(BY261/12*4*$E261*$G261*$I261*$L261*BZ$9)+(BY261/12*3*$F261*$G261*$I261*$L261*BZ$9)</f>
        <v>0</v>
      </c>
      <c r="CA261" s="44">
        <v>0</v>
      </c>
      <c r="CB261" s="44">
        <f t="shared" ref="CB261:CB263" si="2411">(CA261/12*5*$D261*$G261*$H261*$K261*CB$8)+(CA261/12*4*$E261*$G261*$I261*$K261*CB$9)+(CA261/12*3*$F261*$G261*$I261*$K261*CB$9)</f>
        <v>0</v>
      </c>
      <c r="CC261" s="44">
        <v>7</v>
      </c>
      <c r="CD261" s="44">
        <f t="shared" ref="CD261:CD263" si="2412">(CC261/12*5*$D261*$G261*$H261*$L261*CD$8)+(CC261/12*4*$E261*$G261*$I261*$L261*CD$9)+(CC261/12*3*$F261*$G261*$I261*$L261*CD$9)</f>
        <v>158926.07276000001</v>
      </c>
      <c r="CE261" s="44">
        <v>0</v>
      </c>
      <c r="CF261" s="44">
        <f t="shared" ref="CF261:CF263" si="2413">(CE261/12*5*$D261*$G261*$H261*$K261*CF$8)+(CE261/12*4*$E261*$G261*$I261*$K261*CF$9)+(CE261/12*3*$F261*$G261*$I261*$K261*CF$9)</f>
        <v>0</v>
      </c>
      <c r="CG261" s="44"/>
      <c r="CH261" s="44">
        <f t="shared" ref="CH261:CH263" si="2414">(CG261/12*5*$D261*$G261*$H261*$K261*CH$8)+(CG261/12*4*$E261*$G261*$I261*$K261*CH$9)+(CG261/12*3*$F261*$G261*$I261*$K261*CH$9)</f>
        <v>0</v>
      </c>
      <c r="CI261" s="44">
        <v>1</v>
      </c>
      <c r="CJ261" s="44">
        <f t="shared" ref="CJ261:CJ263" si="2415">(CI261/12*5*$D261*$G261*$H261*$K261*CJ$8)+(CI261/12*4*$E261*$G261*$I261*$K261*CJ$9)+(CI261/12*3*$F261*$G261*$I261*$K261*CJ$9)</f>
        <v>15676.381326666664</v>
      </c>
      <c r="CK261" s="44">
        <v>4</v>
      </c>
      <c r="CL261" s="44">
        <f t="shared" ref="CL261:CL263" si="2416">(CK261/12*5*$D261*$G261*$H261*$K261*CL$8)+(CK261/12*4*$E261*$G261*$I261*$K261*CL$9)+(CK261/12*3*$F261*$G261*$I261*$K261*CL$9)</f>
        <v>82748.007533333322</v>
      </c>
      <c r="CM261" s="44">
        <v>76</v>
      </c>
      <c r="CN261" s="44">
        <f t="shared" ref="CN261:CN263" si="2417">(CM261/12*5*$D261*$G261*$H261*$L261*CN$8)+(CM261/12*4*$E261*$G261*$I261*$L261*CN$9)+(CM261/12*3*$F261*$G261*$I261*$L261*CN$9)</f>
        <v>1922788.1027319999</v>
      </c>
      <c r="CO261" s="44">
        <v>45</v>
      </c>
      <c r="CP261" s="44">
        <f t="shared" ref="CP261:CP263" si="2418">(CO261/12*5*$D261*$G261*$H261*$L261*CP$8)+(CO261/12*4*$E261*$G261*$I261*$L261*CP$9)+(CO261/12*3*$F261*$G261*$I261*$L261*CP$9)</f>
        <v>1308828.988845</v>
      </c>
      <c r="CQ261" s="49">
        <v>3</v>
      </c>
      <c r="CR261" s="44">
        <f t="shared" ref="CR261:CR263" si="2419">(CQ261/12*5*$D261*$G261*$H261*$K261*CR$8)+(CQ261/12*4*$E261*$G261*$I261*$K261*CR$9)+(CQ261/12*3*$F261*$G261*$I261*$K261*CR$9)</f>
        <v>70481.343099999998</v>
      </c>
      <c r="CS261" s="44">
        <v>7</v>
      </c>
      <c r="CT261" s="44">
        <f t="shared" ref="CT261:CT263" si="2420">(CS261/12*5*$D261*$G261*$H261*$L261*CT$8)+(CS261/12*4*$E261*$G261*$I261*$L261*CT$9)+(CS261/12*3*$F261*$G261*$I261*$L261*CT$9)</f>
        <v>198990.90727600001</v>
      </c>
      <c r="CU261" s="44"/>
      <c r="CV261" s="44">
        <f t="shared" ref="CV261:CV263" si="2421">(CU261/12*5*$D261*$G261*$H261*$L261*CV$8)+(CU261/12*4*$E261*$G261*$I261*$L261*CV$9)+(CU261/12*3*$F261*$G261*$I261*$L261*CV$9)</f>
        <v>0</v>
      </c>
      <c r="CW261" s="44"/>
      <c r="CX261" s="44">
        <f t="shared" ref="CX261:CX263" si="2422">(CW261/12*5*$D261*$G261*$H261*$L261*CX$8)+(CW261/12*4*$E261*$G261*$I261*$L261*CX$9)+(CW261/12*3*$F261*$G261*$I261*$L261*CX$9)</f>
        <v>0</v>
      </c>
      <c r="CY261" s="44">
        <v>5</v>
      </c>
      <c r="CZ261" s="44">
        <f t="shared" ref="CZ261:CZ263" si="2423">(CY261/12*5*$D261*$G261*$H261*$L261*CZ$8)+(CY261/12*4*$E261*$G261*$I261*$L261*CZ$9)+(CY261/12*3*$F261*$G261*$I261*$L261*CZ$9)</f>
        <v>142136.36233999999</v>
      </c>
      <c r="DA261" s="44">
        <v>66</v>
      </c>
      <c r="DB261" s="44">
        <f t="shared" ref="DB261:DB263" si="2424">(DA261/12*5*$D261*$G261*$H261*$L261*DB$8)+(DA261/12*4*$E261*$G261*$I261*$L261*DB$9)+(DA261/12*3*$F261*$G261*$I261*$L261*DB$9)</f>
        <v>1879678.7897580001</v>
      </c>
      <c r="DC261" s="44">
        <v>3</v>
      </c>
      <c r="DD261" s="44">
        <f t="shared" ref="DD261:DD263" si="2425">(DC261/12*5*$D261*$G261*$H261*$K261*DD$8)+(DC261/12*4*$E261*$G261*$I261*$K261*DD$9)+(DC261/12*3*$F261*$G261*$I261*$K261*DD$9)</f>
        <v>70481.343099999998</v>
      </c>
      <c r="DE261" s="44">
        <v>13</v>
      </c>
      <c r="DF261" s="44">
        <f t="shared" ref="DF261:DF263" si="2426">(DE261/12*5*$D261*$G261*$H261*$K261*DF$8)+(DE261/12*4*$E261*$G261*$I261*$K261*DF$9)+(DE261/12*3*$F261*$G261*$I261*$K261*DF$9)</f>
        <v>314517.44399833336</v>
      </c>
      <c r="DG261" s="44">
        <v>1</v>
      </c>
      <c r="DH261" s="44">
        <f t="shared" ref="DH261:DH263" si="2427">(DG261/12*5*$D261*$G261*$H261*$L261*DH$8)+(DG261/12*4*$E261*$G261*$I261*$L261*DH$9)+(DG261/12*3*$F261*$G261*$I261*$L261*DH$9)</f>
        <v>31520.25345</v>
      </c>
      <c r="DI261" s="44">
        <v>13</v>
      </c>
      <c r="DJ261" s="44">
        <f t="shared" ref="DJ261:DJ263" si="2428">(DI261/12*5*$D261*$G261*$H261*$L261*DJ$8)+(DI261/12*4*$E261*$G261*$I261*$L261*DJ$9)+(DI261/12*3*$F261*$G261*$I261*$L261*DJ$9)</f>
        <v>397429.34321999998</v>
      </c>
      <c r="DK261" s="44"/>
      <c r="DL261" s="44">
        <f t="shared" ref="DL261:DL263" si="2429">(DK261/12*5*$D261*$G261*$H261*$M261*DL$8)+(DK261/12*4*$E261*$G261*$I261*$M261*DL$9)+(DK261/12*3*$F261*$G261*$I261*$M261*DL$9)</f>
        <v>0</v>
      </c>
      <c r="DM261" s="44">
        <v>4</v>
      </c>
      <c r="DN261" s="44">
        <f t="shared" ref="DN261:DN263" si="2430">(DM261/12*5*$D261*$G261*$H261*$N261*DN$8)+(DM261/12*4*$E261*$G261*$I261*$N261*DN$9)+(DM261/12*3*$F261*$G261*$I261*$N261*DN$9)</f>
        <v>180897.25980166663</v>
      </c>
      <c r="DO261" s="44"/>
      <c r="DP261" s="44">
        <f t="shared" si="1825"/>
        <v>0</v>
      </c>
      <c r="DQ261" s="44">
        <f t="shared" si="2326"/>
        <v>804</v>
      </c>
      <c r="DR261" s="44">
        <f t="shared" si="2326"/>
        <v>19753926.576421004</v>
      </c>
    </row>
    <row r="262" spans="1:122" ht="30" customHeight="1" x14ac:dyDescent="0.25">
      <c r="A262" s="51"/>
      <c r="B262" s="52">
        <v>223</v>
      </c>
      <c r="C262" s="38" t="s">
        <v>393</v>
      </c>
      <c r="D262" s="39">
        <f t="shared" si="1828"/>
        <v>19063</v>
      </c>
      <c r="E262" s="40">
        <v>18530</v>
      </c>
      <c r="F262" s="40">
        <v>18715</v>
      </c>
      <c r="G262" s="53">
        <v>0.93</v>
      </c>
      <c r="H262" s="42">
        <v>1</v>
      </c>
      <c r="I262" s="42">
        <v>1</v>
      </c>
      <c r="J262" s="43"/>
      <c r="K262" s="39">
        <v>1.4</v>
      </c>
      <c r="L262" s="39">
        <v>1.68</v>
      </c>
      <c r="M262" s="39">
        <v>2.23</v>
      </c>
      <c r="N262" s="39">
        <v>2.57</v>
      </c>
      <c r="O262" s="44">
        <v>27</v>
      </c>
      <c r="P262" s="44">
        <f t="shared" si="2379"/>
        <v>701789.99467499997</v>
      </c>
      <c r="Q262" s="44">
        <v>80</v>
      </c>
      <c r="R262" s="44">
        <f t="shared" si="2380"/>
        <v>2079377.7620000001</v>
      </c>
      <c r="S262" s="44">
        <v>0</v>
      </c>
      <c r="T262" s="44">
        <f t="shared" si="2381"/>
        <v>0</v>
      </c>
      <c r="U262" s="44"/>
      <c r="V262" s="44">
        <f t="shared" si="2382"/>
        <v>0</v>
      </c>
      <c r="W262" s="44">
        <v>0</v>
      </c>
      <c r="X262" s="44">
        <f t="shared" si="2383"/>
        <v>0</v>
      </c>
      <c r="Y262" s="44">
        <v>5</v>
      </c>
      <c r="Z262" s="44">
        <f t="shared" si="2384"/>
        <v>129961.11012500001</v>
      </c>
      <c r="AA262" s="44">
        <v>0</v>
      </c>
      <c r="AB262" s="44">
        <f t="shared" si="2385"/>
        <v>0</v>
      </c>
      <c r="AC262" s="44">
        <v>0</v>
      </c>
      <c r="AD262" s="44">
        <f t="shared" si="2386"/>
        <v>0</v>
      </c>
      <c r="AE262" s="44">
        <v>0</v>
      </c>
      <c r="AF262" s="44">
        <f t="shared" si="2387"/>
        <v>0</v>
      </c>
      <c r="AG262" s="44">
        <v>250</v>
      </c>
      <c r="AH262" s="44">
        <f t="shared" si="2388"/>
        <v>6498055.5062499996</v>
      </c>
      <c r="AI262" s="44"/>
      <c r="AJ262" s="44">
        <f t="shared" si="2389"/>
        <v>0</v>
      </c>
      <c r="AK262" s="44"/>
      <c r="AL262" s="44">
        <f t="shared" si="2390"/>
        <v>0</v>
      </c>
      <c r="AM262" s="62">
        <v>330</v>
      </c>
      <c r="AN262" s="44">
        <f t="shared" si="2391"/>
        <v>8526241.964625001</v>
      </c>
      <c r="AO262" s="48">
        <v>21</v>
      </c>
      <c r="AP262" s="44">
        <f t="shared" si="2392"/>
        <v>630923.376132</v>
      </c>
      <c r="AQ262" s="44">
        <v>0</v>
      </c>
      <c r="AR262" s="44">
        <f t="shared" si="2393"/>
        <v>0</v>
      </c>
      <c r="AS262" s="44">
        <v>233</v>
      </c>
      <c r="AT262" s="44">
        <f t="shared" si="2394"/>
        <v>7000245.078036001</v>
      </c>
      <c r="AU262" s="44">
        <v>0</v>
      </c>
      <c r="AV262" s="44">
        <f t="shared" si="2395"/>
        <v>0</v>
      </c>
      <c r="AW262" s="44"/>
      <c r="AX262" s="44">
        <f t="shared" si="2396"/>
        <v>0</v>
      </c>
      <c r="AY262" s="44"/>
      <c r="AZ262" s="44">
        <f t="shared" si="2397"/>
        <v>0</v>
      </c>
      <c r="BA262" s="44">
        <v>0</v>
      </c>
      <c r="BB262" s="44">
        <f t="shared" si="2398"/>
        <v>0</v>
      </c>
      <c r="BC262" s="44">
        <v>0</v>
      </c>
      <c r="BD262" s="44">
        <f t="shared" si="2399"/>
        <v>0</v>
      </c>
      <c r="BE262" s="44">
        <v>0</v>
      </c>
      <c r="BF262" s="44">
        <f t="shared" si="2400"/>
        <v>0</v>
      </c>
      <c r="BG262" s="44">
        <v>0</v>
      </c>
      <c r="BH262" s="44">
        <f t="shared" si="2401"/>
        <v>0</v>
      </c>
      <c r="BI262" s="44">
        <v>0</v>
      </c>
      <c r="BJ262" s="44">
        <f t="shared" si="2402"/>
        <v>0</v>
      </c>
      <c r="BK262" s="44">
        <v>0</v>
      </c>
      <c r="BL262" s="44">
        <f t="shared" si="2403"/>
        <v>0</v>
      </c>
      <c r="BM262" s="44">
        <v>0</v>
      </c>
      <c r="BN262" s="44">
        <f t="shared" si="2404"/>
        <v>0</v>
      </c>
      <c r="BO262" s="54"/>
      <c r="BP262" s="44">
        <f t="shared" si="2405"/>
        <v>0</v>
      </c>
      <c r="BQ262" s="44">
        <v>0</v>
      </c>
      <c r="BR262" s="44">
        <f t="shared" si="2406"/>
        <v>0</v>
      </c>
      <c r="BS262" s="44">
        <v>0</v>
      </c>
      <c r="BT262" s="44">
        <f t="shared" si="2407"/>
        <v>0</v>
      </c>
      <c r="BU262" s="44">
        <v>0</v>
      </c>
      <c r="BV262" s="44">
        <f t="shared" si="2408"/>
        <v>0</v>
      </c>
      <c r="BW262" s="44">
        <v>0</v>
      </c>
      <c r="BX262" s="44">
        <f t="shared" si="2409"/>
        <v>0</v>
      </c>
      <c r="BY262" s="44"/>
      <c r="BZ262" s="44">
        <f t="shared" si="2410"/>
        <v>0</v>
      </c>
      <c r="CA262" s="44">
        <v>0</v>
      </c>
      <c r="CB262" s="44">
        <f t="shared" si="2411"/>
        <v>0</v>
      </c>
      <c r="CC262" s="44"/>
      <c r="CD262" s="44">
        <f t="shared" si="2412"/>
        <v>0</v>
      </c>
      <c r="CE262" s="44">
        <v>0</v>
      </c>
      <c r="CF262" s="44">
        <f t="shared" si="2413"/>
        <v>0</v>
      </c>
      <c r="CG262" s="44"/>
      <c r="CH262" s="44">
        <f t="shared" si="2414"/>
        <v>0</v>
      </c>
      <c r="CI262" s="44">
        <v>3</v>
      </c>
      <c r="CJ262" s="44">
        <f t="shared" si="2415"/>
        <v>55363.422660000004</v>
      </c>
      <c r="CK262" s="44"/>
      <c r="CL262" s="44">
        <f t="shared" si="2416"/>
        <v>0</v>
      </c>
      <c r="CM262" s="44">
        <v>45</v>
      </c>
      <c r="CN262" s="44">
        <f t="shared" si="2417"/>
        <v>1340251.2008549999</v>
      </c>
      <c r="CO262" s="44">
        <v>1</v>
      </c>
      <c r="CP262" s="44">
        <f t="shared" si="2418"/>
        <v>34239.408146999995</v>
      </c>
      <c r="CQ262" s="49">
        <v>5</v>
      </c>
      <c r="CR262" s="44">
        <f t="shared" si="2419"/>
        <v>138286.1795</v>
      </c>
      <c r="CS262" s="44">
        <v>2</v>
      </c>
      <c r="CT262" s="44">
        <f t="shared" si="2420"/>
        <v>66930.033911999999</v>
      </c>
      <c r="CU262" s="44"/>
      <c r="CV262" s="44">
        <f t="shared" si="2421"/>
        <v>0</v>
      </c>
      <c r="CW262" s="44"/>
      <c r="CX262" s="44">
        <f t="shared" si="2422"/>
        <v>0</v>
      </c>
      <c r="CY262" s="44">
        <v>9</v>
      </c>
      <c r="CZ262" s="44">
        <f t="shared" si="2423"/>
        <v>301185.152604</v>
      </c>
      <c r="DA262" s="44">
        <v>6</v>
      </c>
      <c r="DB262" s="44">
        <f t="shared" si="2424"/>
        <v>201162.402126</v>
      </c>
      <c r="DC262" s="44">
        <v>22</v>
      </c>
      <c r="DD262" s="44">
        <f t="shared" si="2425"/>
        <v>608459.18979999993</v>
      </c>
      <c r="DE262" s="44">
        <v>3</v>
      </c>
      <c r="DF262" s="44">
        <f t="shared" si="2426"/>
        <v>85443.395205000008</v>
      </c>
      <c r="DG262" s="44"/>
      <c r="DH262" s="44">
        <f t="shared" si="2427"/>
        <v>0</v>
      </c>
      <c r="DI262" s="44"/>
      <c r="DJ262" s="44">
        <f t="shared" si="2428"/>
        <v>0</v>
      </c>
      <c r="DK262" s="44"/>
      <c r="DL262" s="44">
        <f t="shared" si="2429"/>
        <v>0</v>
      </c>
      <c r="DM262" s="44">
        <v>1</v>
      </c>
      <c r="DN262" s="44">
        <f t="shared" si="2430"/>
        <v>53238.750511249993</v>
      </c>
      <c r="DO262" s="44"/>
      <c r="DP262" s="44">
        <f t="shared" si="1825"/>
        <v>0</v>
      </c>
      <c r="DQ262" s="44">
        <f t="shared" si="2326"/>
        <v>1043</v>
      </c>
      <c r="DR262" s="44">
        <f t="shared" si="2326"/>
        <v>28451153.927163254</v>
      </c>
    </row>
    <row r="263" spans="1:122" ht="30" customHeight="1" x14ac:dyDescent="0.25">
      <c r="A263" s="51"/>
      <c r="B263" s="52">
        <v>224</v>
      </c>
      <c r="C263" s="38" t="s">
        <v>394</v>
      </c>
      <c r="D263" s="39">
        <f t="shared" si="1828"/>
        <v>19063</v>
      </c>
      <c r="E263" s="40">
        <v>18530</v>
      </c>
      <c r="F263" s="40">
        <v>18715</v>
      </c>
      <c r="G263" s="53">
        <v>1.37</v>
      </c>
      <c r="H263" s="42">
        <v>1</v>
      </c>
      <c r="I263" s="42">
        <v>1</v>
      </c>
      <c r="J263" s="43"/>
      <c r="K263" s="39">
        <v>1.4</v>
      </c>
      <c r="L263" s="39">
        <v>1.68</v>
      </c>
      <c r="M263" s="39">
        <v>2.23</v>
      </c>
      <c r="N263" s="39">
        <v>2.57</v>
      </c>
      <c r="O263" s="44">
        <v>187</v>
      </c>
      <c r="P263" s="44">
        <f t="shared" si="2379"/>
        <v>7160158.4522416675</v>
      </c>
      <c r="Q263" s="44">
        <v>930</v>
      </c>
      <c r="R263" s="44">
        <f t="shared" si="2380"/>
        <v>35609344.174249999</v>
      </c>
      <c r="S263" s="44">
        <v>0</v>
      </c>
      <c r="T263" s="44">
        <f t="shared" si="2381"/>
        <v>0</v>
      </c>
      <c r="U263" s="44"/>
      <c r="V263" s="44">
        <f t="shared" si="2382"/>
        <v>0</v>
      </c>
      <c r="W263" s="44"/>
      <c r="X263" s="44">
        <f t="shared" si="2383"/>
        <v>0</v>
      </c>
      <c r="Y263" s="44">
        <v>79</v>
      </c>
      <c r="Z263" s="44">
        <f t="shared" si="2384"/>
        <v>3024879.7739416668</v>
      </c>
      <c r="AA263" s="44">
        <v>0</v>
      </c>
      <c r="AB263" s="44">
        <f t="shared" si="2385"/>
        <v>0</v>
      </c>
      <c r="AC263" s="44">
        <v>0</v>
      </c>
      <c r="AD263" s="44">
        <f t="shared" si="2386"/>
        <v>0</v>
      </c>
      <c r="AE263" s="44">
        <v>0</v>
      </c>
      <c r="AF263" s="44">
        <f t="shared" si="2387"/>
        <v>0</v>
      </c>
      <c r="AG263" s="44">
        <v>249</v>
      </c>
      <c r="AH263" s="44">
        <f t="shared" si="2388"/>
        <v>9534114.730525</v>
      </c>
      <c r="AI263" s="44">
        <v>2</v>
      </c>
      <c r="AJ263" s="44">
        <f t="shared" si="2389"/>
        <v>65204.056283333332</v>
      </c>
      <c r="AK263" s="44"/>
      <c r="AL263" s="44">
        <f t="shared" si="2390"/>
        <v>0</v>
      </c>
      <c r="AM263" s="62">
        <v>217</v>
      </c>
      <c r="AN263" s="44">
        <f t="shared" si="2391"/>
        <v>8259258.6303791665</v>
      </c>
      <c r="AO263" s="48">
        <v>140</v>
      </c>
      <c r="AP263" s="44">
        <f t="shared" si="2392"/>
        <v>6196165.0559200002</v>
      </c>
      <c r="AQ263" s="44">
        <v>0</v>
      </c>
      <c r="AR263" s="44">
        <f t="shared" si="2393"/>
        <v>0</v>
      </c>
      <c r="AS263" s="44">
        <v>214</v>
      </c>
      <c r="AT263" s="44">
        <f t="shared" si="2394"/>
        <v>9471280.8711919989</v>
      </c>
      <c r="AU263" s="44">
        <v>1</v>
      </c>
      <c r="AV263" s="44">
        <f t="shared" si="2395"/>
        <v>45673.319615</v>
      </c>
      <c r="AW263" s="44"/>
      <c r="AX263" s="44">
        <f t="shared" si="2396"/>
        <v>0</v>
      </c>
      <c r="AY263" s="44"/>
      <c r="AZ263" s="44">
        <f t="shared" si="2397"/>
        <v>0</v>
      </c>
      <c r="BA263" s="44">
        <v>1</v>
      </c>
      <c r="BB263" s="44">
        <f t="shared" si="2398"/>
        <v>43049.912779999999</v>
      </c>
      <c r="BC263" s="44"/>
      <c r="BD263" s="44">
        <f t="shared" si="2399"/>
        <v>0</v>
      </c>
      <c r="BE263" s="44"/>
      <c r="BF263" s="44">
        <f t="shared" si="2400"/>
        <v>0</v>
      </c>
      <c r="BG263" s="44"/>
      <c r="BH263" s="44">
        <f t="shared" si="2401"/>
        <v>0</v>
      </c>
      <c r="BI263" s="44">
        <v>0</v>
      </c>
      <c r="BJ263" s="44">
        <f t="shared" si="2402"/>
        <v>0</v>
      </c>
      <c r="BK263" s="44">
        <v>10</v>
      </c>
      <c r="BL263" s="44">
        <f t="shared" si="2403"/>
        <v>385486.04132500006</v>
      </c>
      <c r="BM263" s="44">
        <v>55</v>
      </c>
      <c r="BN263" s="44">
        <f>(BM263/12*5*$D263*$G263*$H263*$K263*BN$8)+(BM263/12*4*$E263*$G263*$I263*$K263*BN$9)+(BM263/12*3*$F263*$G263*$I263*$K263*BN$10)</f>
        <v>2028506.4171166667</v>
      </c>
      <c r="BO263" s="54">
        <v>0</v>
      </c>
      <c r="BP263" s="44">
        <f t="shared" si="2405"/>
        <v>0</v>
      </c>
      <c r="BQ263" s="44">
        <v>0</v>
      </c>
      <c r="BR263" s="44">
        <f t="shared" si="2406"/>
        <v>0</v>
      </c>
      <c r="BS263" s="44"/>
      <c r="BT263" s="44">
        <f t="shared" si="2407"/>
        <v>0</v>
      </c>
      <c r="BU263" s="44">
        <v>0</v>
      </c>
      <c r="BV263" s="44">
        <f t="shared" si="2408"/>
        <v>0</v>
      </c>
      <c r="BW263" s="44">
        <v>0</v>
      </c>
      <c r="BX263" s="44">
        <f t="shared" si="2409"/>
        <v>0</v>
      </c>
      <c r="BY263" s="44"/>
      <c r="BZ263" s="44">
        <f t="shared" si="2410"/>
        <v>0</v>
      </c>
      <c r="CA263" s="44"/>
      <c r="CB263" s="44">
        <f t="shared" si="2411"/>
        <v>0</v>
      </c>
      <c r="CC263" s="44">
        <v>5</v>
      </c>
      <c r="CD263" s="44">
        <f t="shared" si="2412"/>
        <v>196861.41020000004</v>
      </c>
      <c r="CE263" s="44"/>
      <c r="CF263" s="44">
        <f t="shared" si="2413"/>
        <v>0</v>
      </c>
      <c r="CG263" s="44"/>
      <c r="CH263" s="44">
        <f t="shared" si="2414"/>
        <v>0</v>
      </c>
      <c r="CI263" s="44">
        <v>15</v>
      </c>
      <c r="CJ263" s="44">
        <f t="shared" si="2415"/>
        <v>407784.34970000002</v>
      </c>
      <c r="CK263" s="44">
        <v>8</v>
      </c>
      <c r="CL263" s="44">
        <f t="shared" si="2416"/>
        <v>286999.41853333334</v>
      </c>
      <c r="CM263" s="44">
        <v>51</v>
      </c>
      <c r="CN263" s="44">
        <f t="shared" si="2417"/>
        <v>2237595.015621</v>
      </c>
      <c r="CO263" s="44">
        <v>20</v>
      </c>
      <c r="CP263" s="44">
        <f t="shared" si="2418"/>
        <v>1008773.9604600001</v>
      </c>
      <c r="CQ263" s="49">
        <v>5</v>
      </c>
      <c r="CR263" s="44">
        <f t="shared" si="2419"/>
        <v>203711.89883333334</v>
      </c>
      <c r="CS263" s="44">
        <v>15</v>
      </c>
      <c r="CT263" s="44">
        <f t="shared" si="2420"/>
        <v>739468.92306000006</v>
      </c>
      <c r="CU263" s="44"/>
      <c r="CV263" s="44">
        <f t="shared" si="2421"/>
        <v>0</v>
      </c>
      <c r="CW263" s="44">
        <v>7</v>
      </c>
      <c r="CX263" s="44">
        <f t="shared" si="2422"/>
        <v>345725.34702300001</v>
      </c>
      <c r="CY263" s="44">
        <v>9</v>
      </c>
      <c r="CZ263" s="44">
        <f t="shared" si="2423"/>
        <v>443681.35383599997</v>
      </c>
      <c r="DA263" s="44">
        <v>72</v>
      </c>
      <c r="DB263" s="44">
        <f t="shared" si="2424"/>
        <v>3556032.1408079998</v>
      </c>
      <c r="DC263" s="44">
        <v>24</v>
      </c>
      <c r="DD263" s="44">
        <f t="shared" si="2425"/>
        <v>977817.11439999985</v>
      </c>
      <c r="DE263" s="44">
        <v>12</v>
      </c>
      <c r="DF263" s="44">
        <f t="shared" si="2426"/>
        <v>503472.90938000003</v>
      </c>
      <c r="DG263" s="44"/>
      <c r="DH263" s="44">
        <f t="shared" si="2427"/>
        <v>0</v>
      </c>
      <c r="DI263" s="44">
        <v>4</v>
      </c>
      <c r="DJ263" s="44">
        <f t="shared" si="2428"/>
        <v>212065.51128000001</v>
      </c>
      <c r="DK263" s="44"/>
      <c r="DL263" s="44">
        <f t="shared" si="2429"/>
        <v>0</v>
      </c>
      <c r="DM263" s="44">
        <v>1</v>
      </c>
      <c r="DN263" s="44">
        <f t="shared" si="2430"/>
        <v>78426.976559583331</v>
      </c>
      <c r="DO263" s="44"/>
      <c r="DP263" s="44">
        <f t="shared" si="1825"/>
        <v>0</v>
      </c>
      <c r="DQ263" s="44">
        <f t="shared" si="2326"/>
        <v>2333</v>
      </c>
      <c r="DR263" s="44">
        <f t="shared" si="2326"/>
        <v>93021537.765263781</v>
      </c>
    </row>
    <row r="264" spans="1:122" ht="30" customHeight="1" x14ac:dyDescent="0.25">
      <c r="A264" s="51"/>
      <c r="B264" s="52">
        <v>225</v>
      </c>
      <c r="C264" s="38" t="s">
        <v>395</v>
      </c>
      <c r="D264" s="39">
        <f t="shared" si="1828"/>
        <v>19063</v>
      </c>
      <c r="E264" s="40">
        <v>18530</v>
      </c>
      <c r="F264" s="40">
        <v>18715</v>
      </c>
      <c r="G264" s="53">
        <v>2.42</v>
      </c>
      <c r="H264" s="42">
        <v>1</v>
      </c>
      <c r="I264" s="43">
        <v>0.9</v>
      </c>
      <c r="J264" s="43"/>
      <c r="K264" s="39">
        <v>1.4</v>
      </c>
      <c r="L264" s="39">
        <v>1.68</v>
      </c>
      <c r="M264" s="39">
        <v>2.23</v>
      </c>
      <c r="N264" s="39">
        <v>2.57</v>
      </c>
      <c r="O264" s="44">
        <v>166</v>
      </c>
      <c r="P264" s="44">
        <f t="shared" ref="P264:P265" si="2431">(O264/12*5*$D264*$G264*$H264*$K264)+(O264/12*4*$E264*$G264*$I264*$K264)+(O264/12*3*$F264*$G264*$I264*$K264)</f>
        <v>9961815.7356666662</v>
      </c>
      <c r="Q264" s="44">
        <v>386</v>
      </c>
      <c r="R264" s="44">
        <f t="shared" ref="R264:R265" si="2432">(Q264/12*5*$D264*$G264*$H264*$K264)+(Q264/12*4*$E264*$G264*$I264*$K264)+(Q264/12*3*$F264*$G264*$I264*$K264)</f>
        <v>23164222.132333327</v>
      </c>
      <c r="S264" s="44">
        <v>0</v>
      </c>
      <c r="T264" s="44">
        <f t="shared" ref="T264:T265" si="2433">(S264/12*5*$D264*$G264*$H264*$K264)+(S264/12*4*$E264*$G264*$I264*$K264)+(S264/12*3*$F264*$G264*$I264*$K264)</f>
        <v>0</v>
      </c>
      <c r="U264" s="44"/>
      <c r="V264" s="44">
        <f t="shared" ref="V264:V265" si="2434">(U264/12*5*$D264*$G264*$H264*$K264)+(U264/12*4*$E264*$G264*$I264*$K264)+(U264/12*3*$F264*$G264*$I264*$K264)</f>
        <v>0</v>
      </c>
      <c r="W264" s="44"/>
      <c r="X264" s="44">
        <f t="shared" ref="X264:X265" si="2435">(W264/12*5*$D264*$G264*$H264*$K264)+(W264/12*4*$E264*$G264*$I264*$K264)+(W264/12*3*$F264*$G264*$I264*$K264)</f>
        <v>0</v>
      </c>
      <c r="Y264" s="44">
        <v>9</v>
      </c>
      <c r="Z264" s="44">
        <f t="shared" ref="Z264:Z265" si="2436">(Y264/12*5*$D264*$G264*$H264*$K264)+(Y264/12*4*$E264*$G264*$I264*$K264)+(Y264/12*3*$F264*$G264*$I264*$K264)</f>
        <v>540098.44349999994</v>
      </c>
      <c r="AA264" s="44">
        <v>0</v>
      </c>
      <c r="AB264" s="44">
        <f t="shared" ref="AB264:AB265" si="2437">(AA264/12*5*$D264*$G264*$H264*$K264)+(AA264/12*4*$E264*$G264*$I264*$K264)+(AA264/12*3*$F264*$G264*$I264*$K264)</f>
        <v>0</v>
      </c>
      <c r="AC264" s="44">
        <v>0</v>
      </c>
      <c r="AD264" s="44">
        <f t="shared" ref="AD264:AD265" si="2438">(AC264/12*5*$D264*$G264*$H264*$K264)+(AC264/12*4*$E264*$G264*$I264*$K264)+(AC264/12*3*$F264*$G264*$I264*$K264)</f>
        <v>0</v>
      </c>
      <c r="AE264" s="44">
        <v>0</v>
      </c>
      <c r="AF264" s="44">
        <f t="shared" ref="AF264:AF265" si="2439">(AE264/12*5*$D264*$G264*$H264*$K264)+(AE264/12*4*$E264*$G264*$I264*$K264)+(AE264/12*3*$F264*$G264*$I264*$K264)</f>
        <v>0</v>
      </c>
      <c r="AG264" s="44">
        <v>33</v>
      </c>
      <c r="AH264" s="44">
        <f t="shared" ref="AH264:AH265" si="2440">(AG264/12*5*$D264*$G264*$H264*$K264)+(AG264/12*4*$E264*$G264*$I264*$K264)+(AG264/12*3*$F264*$G264*$I264*$K264)</f>
        <v>1980360.9594999996</v>
      </c>
      <c r="AI264" s="44"/>
      <c r="AJ264" s="44">
        <f t="shared" ref="AJ264:AJ265" si="2441">(AI264/12*5*$D264*$G264*$H264*$K264)+(AI264/12*4*$E264*$G264*$I264*$K264)+(AI264/12*3*$F264*$G264*$I264*$K264)</f>
        <v>0</v>
      </c>
      <c r="AK264" s="44"/>
      <c r="AL264" s="44">
        <f t="shared" ref="AL264:AL265" si="2442">(AK264/12*5*$D264*$G264*$H264*$K264)+(AK264/12*4*$E264*$G264*$I264*$K264)+(AK264/12*3*$F264*$G264*$I264*$K264)</f>
        <v>0</v>
      </c>
      <c r="AM264" s="62">
        <v>3</v>
      </c>
      <c r="AN264" s="44">
        <f t="shared" ref="AN264:AN265" si="2443">(AM264/12*5*$D264*$G264*$H264*$K264)+(AM264/12*4*$E264*$G264*$I264*$K264)+(AM264/12*3*$F264*$G264*$I264*$K264)</f>
        <v>180032.81449999998</v>
      </c>
      <c r="AO264" s="48">
        <v>27</v>
      </c>
      <c r="AP264" s="44">
        <f t="shared" ref="AP264:AP265" si="2444">(AO264/12*5*$D264*$G264*$H264*$L264)+(AO264/12*4*$E264*$G264*$I264*$L264)+(AO264/12*3*$F264*$G264*$I264*$L264)</f>
        <v>1944354.3966000001</v>
      </c>
      <c r="AQ264" s="44">
        <v>0</v>
      </c>
      <c r="AR264" s="44">
        <f t="shared" ref="AR264:AR265" si="2445">(AQ264/12*5*$D264*$G264*$H264*$L264)+(AQ264/12*4*$E264*$G264*$I264*$L264)+(AQ264/12*3*$F264*$G264*$I264*$L264)</f>
        <v>0</v>
      </c>
      <c r="AS264" s="44">
        <v>78</v>
      </c>
      <c r="AT264" s="44">
        <f t="shared" ref="AT264:AT265" si="2446">(AS264/12*5*$D264*$G264*$H264*$L264)+(AS264/12*4*$E264*$G264*$I264*$L264)+(AS264/12*3*$F264*$G264*$I264*$L264)</f>
        <v>5617023.8123999992</v>
      </c>
      <c r="AU264" s="44">
        <v>0</v>
      </c>
      <c r="AV264" s="44">
        <f t="shared" ref="AV264:AV265" si="2447">(AU264/12*5*$D264*$G264*$H264*$L264)+(AU264/12*4*$E264*$G264*$I264*$L264)+(AU264/12*3*$F264*$G264*$I264*$L264)</f>
        <v>0</v>
      </c>
      <c r="AW264" s="44"/>
      <c r="AX264" s="44">
        <f t="shared" ref="AX264:AX265" si="2448">(AW264/12*5*$D264*$G264*$H264*$K264)+(AW264/12*4*$E264*$G264*$I264*$K264)+(AW264/12*3*$F264*$G264*$I264*$K264)</f>
        <v>0</v>
      </c>
      <c r="AY264" s="44"/>
      <c r="AZ264" s="44">
        <f t="shared" ref="AZ264:AZ265" si="2449">(AY264/12*5*$D264*$G264*$H264*$K264)+(AY264/12*4*$E264*$G264*$I264*$K264)+(AY264/12*3*$F264*$G264*$I264*$K264)</f>
        <v>0</v>
      </c>
      <c r="BA264" s="44">
        <v>0</v>
      </c>
      <c r="BB264" s="44">
        <f t="shared" ref="BB264:BB265" si="2450">(BA264/12*5*$D264*$G264*$H264*$L264)+(BA264/12*4*$E264*$G264*$I264*$L264)+(BA264/12*3*$F264*$G264*$I264*$L264)</f>
        <v>0</v>
      </c>
      <c r="BC264" s="44"/>
      <c r="BD264" s="44">
        <f t="shared" ref="BD264:BD265" si="2451">(BC264/12*5*$D264*$G264*$H264*$K264)+(BC264/12*4*$E264*$G264*$I264*$K264)+(BC264/12*3*$F264*$G264*$I264*$K264)</f>
        <v>0</v>
      </c>
      <c r="BE264" s="44"/>
      <c r="BF264" s="44">
        <f t="shared" ref="BF264:BF265" si="2452">(BE264/12*5*$D264*$G264*$H264*$K264)+(BE264/12*4*$E264*$G264*$I264*$K264)+(BE264/12*3*$F264*$G264*$I264*$K264)</f>
        <v>0</v>
      </c>
      <c r="BG264" s="44"/>
      <c r="BH264" s="44">
        <f t="shared" ref="BH264:BH265" si="2453">(BG264/12*5*$D264*$G264*$H264*$K264)+(BG264/12*4*$E264*$G264*$I264*$K264)+(BG264/12*3*$F264*$G264*$I264*$K264)</f>
        <v>0</v>
      </c>
      <c r="BI264" s="44">
        <v>0</v>
      </c>
      <c r="BJ264" s="44">
        <f t="shared" ref="BJ264:BJ265" si="2454">(BI264/12*5*$D264*$G264*$H264*$L264)+(BI264/12*4*$E264*$G264*$I264*$L264)+(BI264/12*3*$F264*$G264*$I264*$L264)</f>
        <v>0</v>
      </c>
      <c r="BK264" s="44">
        <v>0</v>
      </c>
      <c r="BL264" s="44">
        <f t="shared" ref="BL264:BL265" si="2455">(BK264/12*5*$D264*$G264*$H264*$K264)+(BK264/12*4*$E264*$G264*$I264*$K264)+(BK264/12*3*$F264*$G264*$I264*$K264)</f>
        <v>0</v>
      </c>
      <c r="BM264" s="44"/>
      <c r="BN264" s="44">
        <f t="shared" ref="BN264:BN265" si="2456">(BM264/12*5*$D264*$G264*$H264*$K264)+(BM264/12*4*$E264*$G264*$I264*$K264)+(BM264/12*3*$F264*$G264*$I264*$K264)</f>
        <v>0</v>
      </c>
      <c r="BO264" s="54"/>
      <c r="BP264" s="44">
        <f t="shared" ref="BP264:BP265" si="2457">(BO264/12*5*$D264*$G264*$H264*$L264)+(BO264/12*4*$E264*$G264*$I264*$L264)+(BO264/12*3*$F264*$G264*$I264*$L264)</f>
        <v>0</v>
      </c>
      <c r="BQ264" s="44">
        <v>0</v>
      </c>
      <c r="BR264" s="44">
        <f t="shared" ref="BR264:BR265" si="2458">(BQ264/12*5*$D264*$G264*$H264*$L264)+(BQ264/12*4*$E264*$G264*$I264*$L264)+(BQ264/12*3*$F264*$G264*$I264*$L264)</f>
        <v>0</v>
      </c>
      <c r="BS264" s="44"/>
      <c r="BT264" s="44">
        <f t="shared" ref="BT264:BT265" si="2459">(BS264/12*5*$D264*$G264*$H264*$K264)+(BS264/12*4*$E264*$G264*$I264*$K264)+(BS264/12*3*$F264*$G264*$I264*$K264)</f>
        <v>0</v>
      </c>
      <c r="BU264" s="44">
        <v>0</v>
      </c>
      <c r="BV264" s="44">
        <f t="shared" ref="BV264:BV265" si="2460">(BU264/12*5*$D264*$G264*$H264*$K264)+(BU264/12*4*$E264*$G264*$I264*$K264)+(BU264/12*3*$F264*$G264*$I264*$K264)</f>
        <v>0</v>
      </c>
      <c r="BW264" s="44">
        <v>0</v>
      </c>
      <c r="BX264" s="44">
        <f t="shared" ref="BX264:BX265" si="2461">(BW264/12*5*$D264*$G264*$H264*$L264)+(BW264/12*4*$E264*$G264*$I264*$L264)+(BW264/12*3*$F264*$G264*$I264*$L264)</f>
        <v>0</v>
      </c>
      <c r="BY264" s="44"/>
      <c r="BZ264" s="44">
        <f t="shared" ref="BZ264:BZ265" si="2462">(BY264/12*5*$D264*$G264*$H264*$L264)+(BY264/12*4*$E264*$G264*$I264*$L264)+(BY264/12*3*$F264*$G264*$I264*$L264)</f>
        <v>0</v>
      </c>
      <c r="CA264" s="44"/>
      <c r="CB264" s="44">
        <f t="shared" ref="CB264:CB265" si="2463">(CA264/12*5*$D264*$G264*$H264*$K264)+(CA264/12*4*$E264*$G264*$I264*$K264)+(CA264/12*3*$F264*$G264*$I264*$K264)</f>
        <v>0</v>
      </c>
      <c r="CC264" s="44">
        <v>0</v>
      </c>
      <c r="CD264" s="44">
        <f t="shared" ref="CD264:CD265" si="2464">(CC264/12*5*$D264*$G264*$H264*$L264)+(CC264/12*4*$E264*$G264*$I264*$L264)+(CC264/12*3*$F264*$G264*$I264*$L264)</f>
        <v>0</v>
      </c>
      <c r="CE264" s="44"/>
      <c r="CF264" s="44">
        <f t="shared" ref="CF264:CF265" si="2465">(CE264/12*5*$D264*$G264*$H264*$K264)+(CE264/12*4*$E264*$G264*$I264*$K264)+(CE264/12*3*$F264*$G264*$I264*$K264)</f>
        <v>0</v>
      </c>
      <c r="CG264" s="44"/>
      <c r="CH264" s="44">
        <f t="shared" ref="CH264:CH265" si="2466">(CG264/12*5*$D264*$G264*$H264*$K264)+(CG264/12*4*$E264*$G264*$I264*$K264)+(CG264/12*3*$F264*$G264*$I264*$K264)</f>
        <v>0</v>
      </c>
      <c r="CI264" s="44"/>
      <c r="CJ264" s="44">
        <f t="shared" ref="CJ264:CJ265" si="2467">(CI264/12*5*$D264*$G264*$H264*$K264)+(CI264/12*4*$E264*$G264*$I264*$K264)+(CI264/12*3*$F264*$G264*$I264*$K264)</f>
        <v>0</v>
      </c>
      <c r="CK264" s="44"/>
      <c r="CL264" s="44">
        <f t="shared" ref="CL264:CL265" si="2468">(CK264/12*5*$D264*$G264*$H264*$K264)+(CK264/12*4*$E264*$G264*$I264*$K264)+(CK264/12*3*$F264*$G264*$I264*$K264)</f>
        <v>0</v>
      </c>
      <c r="CM264" s="44">
        <v>7</v>
      </c>
      <c r="CN264" s="44">
        <f t="shared" ref="CN264:CN265" si="2469">(CM264/12*5*$D264*$G264*$H264*$L264)+(CM264/12*4*$E264*$G264*$I264*$L264)+(CM264/12*3*$F264*$G264*$I264*$L264)</f>
        <v>504091.88059999997</v>
      </c>
      <c r="CO264" s="44">
        <v>9</v>
      </c>
      <c r="CP264" s="44">
        <f t="shared" ref="CP264:CP265" si="2470">(CO264/12*5*$D264*$G264*$H264*$L264)+(CO264/12*4*$E264*$G264*$I264*$L264)+(CO264/12*3*$F264*$G264*$I264*$L264)</f>
        <v>648118.13219999999</v>
      </c>
      <c r="CQ264" s="49"/>
      <c r="CR264" s="44">
        <f t="shared" ref="CR264:CR265" si="2471">(CQ264/12*5*$D264*$G264*$H264*$K264)+(CQ264/12*4*$E264*$G264*$I264*$K264)+(CQ264/12*3*$F264*$G264*$I264*$K264)</f>
        <v>0</v>
      </c>
      <c r="CS264" s="44">
        <v>19</v>
      </c>
      <c r="CT264" s="44">
        <f t="shared" ref="CT264:CT265" si="2472">(CS264/12*5*$D264*$G264*$H264*$L264)+(CS264/12*4*$E264*$G264*$I264*$L264)+(CS264/12*3*$F264*$G264*$I264*$L264)</f>
        <v>1368249.3901999998</v>
      </c>
      <c r="CU264" s="44"/>
      <c r="CV264" s="44">
        <f t="shared" ref="CV264:CV265" si="2473">(CU264/12*5*$D264*$G264*$H264*$L264)+(CU264/12*4*$E264*$G264*$I264*$L264)+(CU264/12*3*$F264*$G264*$I264*$L264)</f>
        <v>0</v>
      </c>
      <c r="CW264" s="44">
        <v>1</v>
      </c>
      <c r="CX264" s="44">
        <f t="shared" ref="CX264:CX265" si="2474">(CW264/12*5*$D264*$G264*$H264*$L264)+(CW264/12*4*$E264*$G264*$I264*$L264)+(CW264/12*3*$F264*$G264*$I264*$L264)</f>
        <v>72013.12579999998</v>
      </c>
      <c r="CY264" s="44"/>
      <c r="CZ264" s="44">
        <f t="shared" ref="CZ264:CZ265" si="2475">(CY264/12*5*$D264*$G264*$H264*$L264)+(CY264/12*4*$E264*$G264*$I264*$L264)+(CY264/12*3*$F264*$G264*$I264*$L264)</f>
        <v>0</v>
      </c>
      <c r="DA264" s="44">
        <v>5</v>
      </c>
      <c r="DB264" s="44">
        <f t="shared" ref="DB264:DB265" si="2476">(DA264/12*5*$D264*$G264*$H264*$L264)+(DA264/12*4*$E264*$G264*$I264*$L264)+(DA264/12*3*$F264*$G264*$I264*$L264)</f>
        <v>360065.62900000007</v>
      </c>
      <c r="DC264" s="44"/>
      <c r="DD264" s="44">
        <f t="shared" ref="DD264:DD265" si="2477">(DC264/12*5*$D264*$G264*$H264*$K264)+(DC264/12*4*$E264*$G264*$I264*$K264)+(DC264/12*3*$F264*$G264*$I264*$K264)</f>
        <v>0</v>
      </c>
      <c r="DE264" s="44">
        <v>2</v>
      </c>
      <c r="DF264" s="44">
        <f t="shared" ref="DF264:DF265" si="2478">(DE264/12*5*$D264*$G264*$H264*$K264)+(DE264/12*4*$E264*$G264*$I264*$K264)+(DE264/12*3*$F264*$G264*$I264*$K264)</f>
        <v>120021.87633333332</v>
      </c>
      <c r="DG264" s="44"/>
      <c r="DH264" s="44">
        <f t="shared" ref="DH264:DH265" si="2479">(DG264/12*5*$D264*$G264*$H264*$L264)+(DG264/12*4*$E264*$G264*$I264*$L264)+(DG264/12*3*$F264*$G264*$I264*$L264)</f>
        <v>0</v>
      </c>
      <c r="DI264" s="44"/>
      <c r="DJ264" s="44">
        <f t="shared" ref="DJ264:DJ265" si="2480">(DI264/12*5*$D264*$G264*$H264*$L264)+(DI264/12*4*$E264*$G264*$I264*$L264)+(DI264/12*3*$F264*$G264*$I264*$L264)</f>
        <v>0</v>
      </c>
      <c r="DK264" s="44"/>
      <c r="DL264" s="44">
        <f t="shared" ref="DL264:DL265" si="2481">(DK264/12*5*$D264*$G264*$H264*$M264)+(DK264/12*4*$E264*$G264*$I264*$M264)+(DK264/12*3*$F264*$G264*$I264*$M264)</f>
        <v>0</v>
      </c>
      <c r="DM264" s="44"/>
      <c r="DN264" s="44">
        <f t="shared" ref="DN264:DN265" si="2482">(DM264/12*5*$D264*$G264*$H264*$N264)+(DM264/12*4*$E264*$G264*$I264*$N264)+(DM264/12*3*$F264*$G264*$I264*$N264)</f>
        <v>0</v>
      </c>
      <c r="DO264" s="44"/>
      <c r="DP264" s="44">
        <f>(DO264/12*5*$D264*$G264*$H264*$L264)+(DO264/12*7*$D264*$G264*$I264*$L264)</f>
        <v>0</v>
      </c>
      <c r="DQ264" s="44">
        <f t="shared" si="2326"/>
        <v>745</v>
      </c>
      <c r="DR264" s="44">
        <f t="shared" si="2326"/>
        <v>46460468.328633316</v>
      </c>
    </row>
    <row r="265" spans="1:122" ht="30" customHeight="1" x14ac:dyDescent="0.25">
      <c r="A265" s="51"/>
      <c r="B265" s="52">
        <v>226</v>
      </c>
      <c r="C265" s="38" t="s">
        <v>396</v>
      </c>
      <c r="D265" s="39">
        <f t="shared" si="1828"/>
        <v>19063</v>
      </c>
      <c r="E265" s="40">
        <v>18530</v>
      </c>
      <c r="F265" s="40">
        <v>18715</v>
      </c>
      <c r="G265" s="53">
        <v>3.15</v>
      </c>
      <c r="H265" s="42">
        <v>1</v>
      </c>
      <c r="I265" s="43">
        <v>0.9</v>
      </c>
      <c r="J265" s="43"/>
      <c r="K265" s="39">
        <v>1.4</v>
      </c>
      <c r="L265" s="39">
        <v>1.68</v>
      </c>
      <c r="M265" s="39">
        <v>2.23</v>
      </c>
      <c r="N265" s="39">
        <v>2.57</v>
      </c>
      <c r="O265" s="44">
        <v>39</v>
      </c>
      <c r="P265" s="44">
        <f t="shared" si="2431"/>
        <v>3046423.0387499998</v>
      </c>
      <c r="Q265" s="44">
        <v>698</v>
      </c>
      <c r="R265" s="44">
        <f t="shared" si="2432"/>
        <v>54523161.052499995</v>
      </c>
      <c r="S265" s="44">
        <v>0</v>
      </c>
      <c r="T265" s="44">
        <f t="shared" si="2433"/>
        <v>0</v>
      </c>
      <c r="U265" s="44"/>
      <c r="V265" s="44">
        <f t="shared" si="2434"/>
        <v>0</v>
      </c>
      <c r="W265" s="44">
        <v>0</v>
      </c>
      <c r="X265" s="44">
        <f t="shared" si="2435"/>
        <v>0</v>
      </c>
      <c r="Y265" s="44">
        <v>34</v>
      </c>
      <c r="Z265" s="44">
        <f t="shared" si="2436"/>
        <v>2655855.9824999999</v>
      </c>
      <c r="AA265" s="44">
        <v>0</v>
      </c>
      <c r="AB265" s="44">
        <f t="shared" si="2437"/>
        <v>0</v>
      </c>
      <c r="AC265" s="44">
        <v>0</v>
      </c>
      <c r="AD265" s="44">
        <f t="shared" si="2438"/>
        <v>0</v>
      </c>
      <c r="AE265" s="44">
        <v>0</v>
      </c>
      <c r="AF265" s="44">
        <f t="shared" si="2439"/>
        <v>0</v>
      </c>
      <c r="AG265" s="44">
        <v>43</v>
      </c>
      <c r="AH265" s="44">
        <f t="shared" si="2440"/>
        <v>3358876.6837499999</v>
      </c>
      <c r="AI265" s="44">
        <v>0</v>
      </c>
      <c r="AJ265" s="44">
        <f t="shared" si="2441"/>
        <v>0</v>
      </c>
      <c r="AK265" s="44"/>
      <c r="AL265" s="44">
        <f t="shared" si="2442"/>
        <v>0</v>
      </c>
      <c r="AM265" s="47">
        <v>0</v>
      </c>
      <c r="AN265" s="44">
        <f t="shared" si="2443"/>
        <v>0</v>
      </c>
      <c r="AO265" s="48">
        <v>50</v>
      </c>
      <c r="AP265" s="44">
        <f t="shared" si="2444"/>
        <v>4686804.6750000007</v>
      </c>
      <c r="AQ265" s="44">
        <v>0</v>
      </c>
      <c r="AR265" s="44">
        <f t="shared" si="2445"/>
        <v>0</v>
      </c>
      <c r="AS265" s="44">
        <v>300</v>
      </c>
      <c r="AT265" s="44">
        <f t="shared" si="2446"/>
        <v>28120828.049999997</v>
      </c>
      <c r="AU265" s="44">
        <v>0</v>
      </c>
      <c r="AV265" s="44">
        <f t="shared" si="2447"/>
        <v>0</v>
      </c>
      <c r="AW265" s="44"/>
      <c r="AX265" s="44">
        <f t="shared" si="2448"/>
        <v>0</v>
      </c>
      <c r="AY265" s="44"/>
      <c r="AZ265" s="44">
        <f t="shared" si="2449"/>
        <v>0</v>
      </c>
      <c r="BA265" s="44">
        <v>0</v>
      </c>
      <c r="BB265" s="44">
        <f t="shared" si="2450"/>
        <v>0</v>
      </c>
      <c r="BC265" s="44"/>
      <c r="BD265" s="44">
        <f t="shared" si="2451"/>
        <v>0</v>
      </c>
      <c r="BE265" s="44"/>
      <c r="BF265" s="44">
        <f t="shared" si="2452"/>
        <v>0</v>
      </c>
      <c r="BG265" s="44"/>
      <c r="BH265" s="44">
        <f t="shared" si="2453"/>
        <v>0</v>
      </c>
      <c r="BI265" s="44">
        <v>0</v>
      </c>
      <c r="BJ265" s="44">
        <f t="shared" si="2454"/>
        <v>0</v>
      </c>
      <c r="BK265" s="44">
        <v>0</v>
      </c>
      <c r="BL265" s="44">
        <f t="shared" si="2455"/>
        <v>0</v>
      </c>
      <c r="BM265" s="44"/>
      <c r="BN265" s="44">
        <f t="shared" si="2456"/>
        <v>0</v>
      </c>
      <c r="BO265" s="54">
        <v>0</v>
      </c>
      <c r="BP265" s="44">
        <f t="shared" si="2457"/>
        <v>0</v>
      </c>
      <c r="BQ265" s="44">
        <v>0</v>
      </c>
      <c r="BR265" s="44">
        <f t="shared" si="2458"/>
        <v>0</v>
      </c>
      <c r="BS265" s="44"/>
      <c r="BT265" s="44">
        <f t="shared" si="2459"/>
        <v>0</v>
      </c>
      <c r="BU265" s="44">
        <v>0</v>
      </c>
      <c r="BV265" s="44">
        <f t="shared" si="2460"/>
        <v>0</v>
      </c>
      <c r="BW265" s="44">
        <v>0</v>
      </c>
      <c r="BX265" s="44">
        <f t="shared" si="2461"/>
        <v>0</v>
      </c>
      <c r="BY265" s="44"/>
      <c r="BZ265" s="44">
        <f t="shared" si="2462"/>
        <v>0</v>
      </c>
      <c r="CA265" s="44"/>
      <c r="CB265" s="44">
        <f t="shared" si="2463"/>
        <v>0</v>
      </c>
      <c r="CC265" s="44">
        <v>0</v>
      </c>
      <c r="CD265" s="44">
        <f t="shared" si="2464"/>
        <v>0</v>
      </c>
      <c r="CE265" s="44"/>
      <c r="CF265" s="44">
        <f t="shared" si="2465"/>
        <v>0</v>
      </c>
      <c r="CG265" s="44"/>
      <c r="CH265" s="44">
        <f t="shared" si="2466"/>
        <v>0</v>
      </c>
      <c r="CI265" s="44"/>
      <c r="CJ265" s="44">
        <f t="shared" si="2467"/>
        <v>0</v>
      </c>
      <c r="CK265" s="44"/>
      <c r="CL265" s="44">
        <f t="shared" si="2468"/>
        <v>0</v>
      </c>
      <c r="CM265" s="44">
        <v>2</v>
      </c>
      <c r="CN265" s="44">
        <f t="shared" si="2469"/>
        <v>187472.18699999998</v>
      </c>
      <c r="CO265" s="44"/>
      <c r="CP265" s="44">
        <f t="shared" si="2470"/>
        <v>0</v>
      </c>
      <c r="CQ265" s="49"/>
      <c r="CR265" s="44">
        <f t="shared" si="2471"/>
        <v>0</v>
      </c>
      <c r="CS265" s="44">
        <v>3</v>
      </c>
      <c r="CT265" s="44">
        <f t="shared" si="2472"/>
        <v>281208.28049999999</v>
      </c>
      <c r="CU265" s="44"/>
      <c r="CV265" s="44">
        <f t="shared" si="2473"/>
        <v>0</v>
      </c>
      <c r="CW265" s="44"/>
      <c r="CX265" s="44">
        <f t="shared" si="2474"/>
        <v>0</v>
      </c>
      <c r="CY265" s="44"/>
      <c r="CZ265" s="44">
        <f t="shared" si="2475"/>
        <v>0</v>
      </c>
      <c r="DA265" s="44">
        <v>1</v>
      </c>
      <c r="DB265" s="44">
        <f t="shared" si="2476"/>
        <v>93736.093499999988</v>
      </c>
      <c r="DC265" s="44"/>
      <c r="DD265" s="44">
        <f t="shared" si="2477"/>
        <v>0</v>
      </c>
      <c r="DE265" s="44"/>
      <c r="DF265" s="44">
        <f t="shared" si="2478"/>
        <v>0</v>
      </c>
      <c r="DG265" s="44"/>
      <c r="DH265" s="44">
        <f t="shared" si="2479"/>
        <v>0</v>
      </c>
      <c r="DI265" s="44"/>
      <c r="DJ265" s="44">
        <f t="shared" si="2480"/>
        <v>0</v>
      </c>
      <c r="DK265" s="44">
        <v>1</v>
      </c>
      <c r="DL265" s="44">
        <f t="shared" si="2481"/>
        <v>124423.50506249999</v>
      </c>
      <c r="DM265" s="44">
        <v>3</v>
      </c>
      <c r="DN265" s="44">
        <f t="shared" si="2482"/>
        <v>430181.71481249994</v>
      </c>
      <c r="DO265" s="44"/>
      <c r="DP265" s="44">
        <f t="shared" ref="DP265" si="2483">(DO265*$D265*$G265*$H265*$L265)</f>
        <v>0</v>
      </c>
      <c r="DQ265" s="44">
        <f t="shared" si="2326"/>
        <v>1174</v>
      </c>
      <c r="DR265" s="44">
        <f t="shared" si="2326"/>
        <v>97508971.263374999</v>
      </c>
    </row>
    <row r="266" spans="1:122" ht="15.75" customHeight="1" x14ac:dyDescent="0.25">
      <c r="A266" s="100">
        <v>30</v>
      </c>
      <c r="B266" s="114"/>
      <c r="C266" s="102" t="s">
        <v>397</v>
      </c>
      <c r="D266" s="109">
        <f t="shared" si="1828"/>
        <v>19063</v>
      </c>
      <c r="E266" s="110">
        <v>18530</v>
      </c>
      <c r="F266" s="110">
        <v>18715</v>
      </c>
      <c r="G266" s="117">
        <v>1.2</v>
      </c>
      <c r="H266" s="111">
        <v>1</v>
      </c>
      <c r="I266" s="111">
        <v>1</v>
      </c>
      <c r="J266" s="112"/>
      <c r="K266" s="109">
        <v>1.4</v>
      </c>
      <c r="L266" s="109">
        <v>1.68</v>
      </c>
      <c r="M266" s="109">
        <v>2.23</v>
      </c>
      <c r="N266" s="109">
        <v>2.57</v>
      </c>
      <c r="O266" s="108">
        <f t="shared" ref="O266:BZ266" si="2484">SUM(O267:O281)</f>
        <v>1190</v>
      </c>
      <c r="P266" s="108">
        <f t="shared" si="2484"/>
        <v>50498718.5255</v>
      </c>
      <c r="Q266" s="108">
        <f t="shared" si="2484"/>
        <v>6</v>
      </c>
      <c r="R266" s="108">
        <f t="shared" si="2484"/>
        <v>202627.53729166667</v>
      </c>
      <c r="S266" s="108">
        <v>0</v>
      </c>
      <c r="T266" s="108">
        <f t="shared" ref="T266:AF266" si="2485">SUM(T267:T281)</f>
        <v>0</v>
      </c>
      <c r="U266" s="108">
        <f t="shared" si="2485"/>
        <v>0</v>
      </c>
      <c r="V266" s="108">
        <f t="shared" si="2485"/>
        <v>0</v>
      </c>
      <c r="W266" s="108">
        <f t="shared" si="2485"/>
        <v>84</v>
      </c>
      <c r="X266" s="108">
        <f t="shared" si="2485"/>
        <v>3667283.6810750002</v>
      </c>
      <c r="Y266" s="108">
        <f t="shared" si="2485"/>
        <v>183</v>
      </c>
      <c r="Z266" s="108">
        <f t="shared" si="2485"/>
        <v>5372100.6087583331</v>
      </c>
      <c r="AA266" s="108">
        <f t="shared" si="2485"/>
        <v>0</v>
      </c>
      <c r="AB266" s="108">
        <f t="shared" si="2485"/>
        <v>0</v>
      </c>
      <c r="AC266" s="108">
        <f t="shared" si="2485"/>
        <v>0</v>
      </c>
      <c r="AD266" s="108">
        <f t="shared" si="2485"/>
        <v>0</v>
      </c>
      <c r="AE266" s="108">
        <f t="shared" si="2485"/>
        <v>18</v>
      </c>
      <c r="AF266" s="108">
        <f t="shared" si="2485"/>
        <v>396738.82500000001</v>
      </c>
      <c r="AG266" s="108">
        <f t="shared" si="2484"/>
        <v>425</v>
      </c>
      <c r="AH266" s="108">
        <f t="shared" si="2484"/>
        <v>9252392.5821249988</v>
      </c>
      <c r="AI266" s="108">
        <f t="shared" si="2484"/>
        <v>60</v>
      </c>
      <c r="AJ266" s="108">
        <f t="shared" si="2484"/>
        <v>1986990.1316999998</v>
      </c>
      <c r="AK266" s="108">
        <f t="shared" si="2484"/>
        <v>0</v>
      </c>
      <c r="AL266" s="108">
        <f t="shared" si="2484"/>
        <v>0</v>
      </c>
      <c r="AM266" s="108">
        <f t="shared" si="2484"/>
        <v>0</v>
      </c>
      <c r="AN266" s="108">
        <f t="shared" si="2484"/>
        <v>0</v>
      </c>
      <c r="AO266" s="108">
        <f t="shared" si="2484"/>
        <v>1231</v>
      </c>
      <c r="AP266" s="108">
        <f t="shared" si="2484"/>
        <v>48262382.461960807</v>
      </c>
      <c r="AQ266" s="108">
        <f t="shared" si="2484"/>
        <v>276</v>
      </c>
      <c r="AR266" s="108">
        <f t="shared" si="2484"/>
        <v>6597984.1770500001</v>
      </c>
      <c r="AS266" s="108">
        <f t="shared" si="2484"/>
        <v>40</v>
      </c>
      <c r="AT266" s="108">
        <f t="shared" si="2484"/>
        <v>1159051.7025863999</v>
      </c>
      <c r="AU266" s="108">
        <f t="shared" si="2484"/>
        <v>22</v>
      </c>
      <c r="AV266" s="108">
        <f t="shared" si="2484"/>
        <v>1759547.1584599998</v>
      </c>
      <c r="AW266" s="108">
        <f t="shared" si="2484"/>
        <v>0</v>
      </c>
      <c r="AX266" s="108">
        <f t="shared" si="2484"/>
        <v>0</v>
      </c>
      <c r="AY266" s="108">
        <f t="shared" si="2484"/>
        <v>0</v>
      </c>
      <c r="AZ266" s="108">
        <f t="shared" si="2484"/>
        <v>0</v>
      </c>
      <c r="BA266" s="108">
        <f t="shared" si="2484"/>
        <v>51</v>
      </c>
      <c r="BB266" s="108">
        <f t="shared" si="2484"/>
        <v>1665585.1642709998</v>
      </c>
      <c r="BC266" s="108">
        <f t="shared" si="2484"/>
        <v>0</v>
      </c>
      <c r="BD266" s="108">
        <f t="shared" si="2484"/>
        <v>0</v>
      </c>
      <c r="BE266" s="108">
        <f t="shared" si="2484"/>
        <v>0</v>
      </c>
      <c r="BF266" s="108">
        <f t="shared" si="2484"/>
        <v>0</v>
      </c>
      <c r="BG266" s="108">
        <v>0</v>
      </c>
      <c r="BH266" s="108">
        <f t="shared" ref="BH266:BI266" si="2486">SUM(BH267:BH281)</f>
        <v>0</v>
      </c>
      <c r="BI266" s="108">
        <f t="shared" si="2486"/>
        <v>0</v>
      </c>
      <c r="BJ266" s="108">
        <f t="shared" si="2484"/>
        <v>0</v>
      </c>
      <c r="BK266" s="108">
        <f t="shared" si="2484"/>
        <v>1714</v>
      </c>
      <c r="BL266" s="108">
        <f t="shared" si="2484"/>
        <v>53587848.771333337</v>
      </c>
      <c r="BM266" s="108">
        <f t="shared" si="2484"/>
        <v>82</v>
      </c>
      <c r="BN266" s="108">
        <f t="shared" si="2484"/>
        <v>2009123.2104766667</v>
      </c>
      <c r="BO266" s="108">
        <f t="shared" si="2484"/>
        <v>23</v>
      </c>
      <c r="BP266" s="108">
        <f t="shared" si="2484"/>
        <v>568455.28376000002</v>
      </c>
      <c r="BQ266" s="108">
        <f t="shared" si="2484"/>
        <v>212</v>
      </c>
      <c r="BR266" s="108">
        <f t="shared" si="2484"/>
        <v>6153824.2046400001</v>
      </c>
      <c r="BS266" s="108">
        <f t="shared" si="2484"/>
        <v>106</v>
      </c>
      <c r="BT266" s="108">
        <f t="shared" si="2484"/>
        <v>2164996.5306666661</v>
      </c>
      <c r="BU266" s="108">
        <f t="shared" si="2484"/>
        <v>35</v>
      </c>
      <c r="BV266" s="108">
        <f t="shared" si="2484"/>
        <v>576521.64859333332</v>
      </c>
      <c r="BW266" s="108">
        <f t="shared" si="2484"/>
        <v>0</v>
      </c>
      <c r="BX266" s="108">
        <f t="shared" si="2484"/>
        <v>0</v>
      </c>
      <c r="BY266" s="108">
        <f t="shared" si="2484"/>
        <v>0</v>
      </c>
      <c r="BZ266" s="108">
        <f t="shared" si="2484"/>
        <v>0</v>
      </c>
      <c r="CA266" s="108">
        <f t="shared" ref="CA266:DR266" si="2487">SUM(CA267:CA281)</f>
        <v>2</v>
      </c>
      <c r="CB266" s="108">
        <f t="shared" si="2487"/>
        <v>51151.016933333318</v>
      </c>
      <c r="CC266" s="108">
        <f t="shared" si="2487"/>
        <v>32</v>
      </c>
      <c r="CD266" s="108">
        <f t="shared" si="2487"/>
        <v>567305.72808000003</v>
      </c>
      <c r="CE266" s="108">
        <f t="shared" si="2487"/>
        <v>2</v>
      </c>
      <c r="CF266" s="108">
        <f t="shared" si="2487"/>
        <v>76455.981746666657</v>
      </c>
      <c r="CG266" s="108">
        <f t="shared" si="2487"/>
        <v>7</v>
      </c>
      <c r="CH266" s="108">
        <f t="shared" si="2487"/>
        <v>119457.99441333333</v>
      </c>
      <c r="CI266" s="108">
        <f t="shared" si="2487"/>
        <v>37</v>
      </c>
      <c r="CJ266" s="108">
        <f t="shared" si="2487"/>
        <v>623374.46420666657</v>
      </c>
      <c r="CK266" s="108">
        <f t="shared" si="2487"/>
        <v>134</v>
      </c>
      <c r="CL266" s="108">
        <f t="shared" si="2487"/>
        <v>2177643.4853833332</v>
      </c>
      <c r="CM266" s="108">
        <f t="shared" si="2487"/>
        <v>472</v>
      </c>
      <c r="CN266" s="108">
        <f t="shared" si="2487"/>
        <v>10603524.948636198</v>
      </c>
      <c r="CO266" s="108">
        <f t="shared" si="2487"/>
        <v>187</v>
      </c>
      <c r="CP266" s="108">
        <f t="shared" si="2487"/>
        <v>4853178.7058720002</v>
      </c>
      <c r="CQ266" s="113">
        <f t="shared" si="2487"/>
        <v>93</v>
      </c>
      <c r="CR266" s="108">
        <f t="shared" si="2487"/>
        <v>1964142.7304333327</v>
      </c>
      <c r="CS266" s="108">
        <f t="shared" si="2487"/>
        <v>176</v>
      </c>
      <c r="CT266" s="108">
        <f t="shared" si="2487"/>
        <v>4289885.3006519992</v>
      </c>
      <c r="CU266" s="108">
        <f t="shared" si="2487"/>
        <v>109</v>
      </c>
      <c r="CV266" s="108">
        <f t="shared" si="2487"/>
        <v>2663898.1362980003</v>
      </c>
      <c r="CW266" s="108">
        <f t="shared" si="2487"/>
        <v>147</v>
      </c>
      <c r="CX266" s="108">
        <f t="shared" si="2487"/>
        <v>3719380.3430433995</v>
      </c>
      <c r="CY266" s="108">
        <f t="shared" si="2487"/>
        <v>114</v>
      </c>
      <c r="CZ266" s="108">
        <f t="shared" si="2487"/>
        <v>2598021.1781160003</v>
      </c>
      <c r="DA266" s="108">
        <f t="shared" si="2487"/>
        <v>208</v>
      </c>
      <c r="DB266" s="108">
        <f t="shared" si="2487"/>
        <v>5220037.7135199998</v>
      </c>
      <c r="DC266" s="108">
        <f t="shared" si="2487"/>
        <v>177</v>
      </c>
      <c r="DD266" s="108">
        <f t="shared" si="2487"/>
        <v>3327853.1594000002</v>
      </c>
      <c r="DE266" s="108">
        <f t="shared" si="2487"/>
        <v>118</v>
      </c>
      <c r="DF266" s="108">
        <f t="shared" si="2487"/>
        <v>2347048.5656566666</v>
      </c>
      <c r="DG266" s="108">
        <f t="shared" si="2487"/>
        <v>16</v>
      </c>
      <c r="DH266" s="108">
        <f t="shared" si="2487"/>
        <v>467217.93405000004</v>
      </c>
      <c r="DI266" s="108">
        <f t="shared" si="2487"/>
        <v>82</v>
      </c>
      <c r="DJ266" s="108">
        <f t="shared" si="2487"/>
        <v>2239573.8961400003</v>
      </c>
      <c r="DK266" s="108">
        <f t="shared" si="2487"/>
        <v>24</v>
      </c>
      <c r="DL266" s="108">
        <f t="shared" si="2487"/>
        <v>846850.31754375016</v>
      </c>
      <c r="DM266" s="108">
        <f t="shared" si="2487"/>
        <v>103</v>
      </c>
      <c r="DN266" s="108">
        <f t="shared" si="2487"/>
        <v>4104801.2406766661</v>
      </c>
      <c r="DO266" s="108">
        <f t="shared" si="2487"/>
        <v>0</v>
      </c>
      <c r="DP266" s="108">
        <f t="shared" si="2487"/>
        <v>0</v>
      </c>
      <c r="DQ266" s="108">
        <f t="shared" si="2487"/>
        <v>7998</v>
      </c>
      <c r="DR266" s="108">
        <f t="shared" si="2487"/>
        <v>248742975.04604951</v>
      </c>
    </row>
    <row r="267" spans="1:122" ht="30" customHeight="1" x14ac:dyDescent="0.25">
      <c r="A267" s="51"/>
      <c r="B267" s="52">
        <v>227</v>
      </c>
      <c r="C267" s="38" t="s">
        <v>398</v>
      </c>
      <c r="D267" s="39">
        <f>D244</f>
        <v>19063</v>
      </c>
      <c r="E267" s="40">
        <v>18530</v>
      </c>
      <c r="F267" s="40">
        <v>18715</v>
      </c>
      <c r="G267" s="53">
        <v>0.86</v>
      </c>
      <c r="H267" s="42">
        <v>1</v>
      </c>
      <c r="I267" s="42">
        <v>1</v>
      </c>
      <c r="J267" s="43"/>
      <c r="K267" s="39">
        <v>1.4</v>
      </c>
      <c r="L267" s="39">
        <v>1.68</v>
      </c>
      <c r="M267" s="39">
        <v>2.23</v>
      </c>
      <c r="N267" s="39">
        <v>2.57</v>
      </c>
      <c r="O267" s="44">
        <v>162</v>
      </c>
      <c r="P267" s="44">
        <f t="shared" ref="P267:P269" si="2488">(O267/12*5*$D267*$G267*$H267*$K267*P$8)+(O267/12*4*$E267*$G267*$I267*$K267*P$9)+(O267/12*3*$F267*$G267*$I267*$K267*P$9)</f>
        <v>3893802.5510999998</v>
      </c>
      <c r="Q267" s="44">
        <v>2</v>
      </c>
      <c r="R267" s="44">
        <f t="shared" ref="R267:R269" si="2489">(Q267/12*5*$D267*$G267*$H267*$K267*R$8)+(Q267/12*4*$E267*$G267*$I267*$K267*R$9)+(Q267/12*3*$F267*$G267*$I267*$K267*R$9)</f>
        <v>48071.636433333326</v>
      </c>
      <c r="S267" s="44">
        <v>0</v>
      </c>
      <c r="T267" s="44">
        <f t="shared" ref="T267:T269" si="2490">(S267/12*5*$D267*$G267*$H267*$K267*T$8)+(S267/12*4*$E267*$G267*$I267*$K267*T$9)+(S267/12*3*$F267*$G267*$I267*$K267*T$9)</f>
        <v>0</v>
      </c>
      <c r="U267" s="44"/>
      <c r="V267" s="44">
        <f t="shared" ref="V267:V269" si="2491">(U267/12*5*$D267*$G267*$H267*$K267*V$8)+(U267/12*4*$E267*$G267*$I267*$K267*V$9)+(U267/12*3*$F267*$G267*$I267*$K267*V$9)</f>
        <v>0</v>
      </c>
      <c r="W267" s="44">
        <v>0</v>
      </c>
      <c r="X267" s="44">
        <f t="shared" ref="X267:X269" si="2492">(W267/12*5*$D267*$G267*$H267*$K267*X$8)+(W267/12*4*$E267*$G267*$I267*$K267*X$9)+(W267/12*3*$F267*$G267*$I267*$K267*X$9)</f>
        <v>0</v>
      </c>
      <c r="Y267" s="44">
        <v>92</v>
      </c>
      <c r="Z267" s="44">
        <f t="shared" ref="Z267:Z269" si="2493">(Y267/12*5*$D267*$G267*$H267*$K267*Z$8)+(Y267/12*4*$E267*$G267*$I267*$K267*Z$9)+(Y267/12*3*$F267*$G267*$I267*$K267*Z$9)</f>
        <v>2211295.2759333332</v>
      </c>
      <c r="AA267" s="44">
        <v>0</v>
      </c>
      <c r="AB267" s="44">
        <f t="shared" ref="AB267:AB269" si="2494">(AA267/12*5*$D267*$G267*$H267*$K267*AB$8)+(AA267/12*4*$E267*$G267*$I267*$K267*AB$9)+(AA267/12*3*$F267*$G267*$I267*$K267*AB$9)</f>
        <v>0</v>
      </c>
      <c r="AC267" s="44">
        <v>0</v>
      </c>
      <c r="AD267" s="44">
        <f t="shared" ref="AD267:AD269" si="2495">(AC267/12*5*$D267*$G267*$H267*$K267*AD$8)+(AC267/12*4*$E267*$G267*$I267*$K267*AD$9)+(AC267/12*3*$F267*$G267*$I267*$K267*AD$9)</f>
        <v>0</v>
      </c>
      <c r="AE267" s="44">
        <v>0</v>
      </c>
      <c r="AF267" s="44">
        <f t="shared" ref="AF267:AF269" si="2496">(AE267/12*5*$D267*$G267*$H267*$K267*AF$8)+(AE267/12*4*$E267*$G267*$I267*$K267*AF$9)+(AE267/12*3*$F267*$G267*$I267*$K267*AF$9)</f>
        <v>0</v>
      </c>
      <c r="AG267" s="44">
        <v>244</v>
      </c>
      <c r="AH267" s="44">
        <f t="shared" ref="AH267:AH269" si="2497">(AG267/12*5*$D267*$G267*$H267*$K267*AH$8)+(AG267/12*4*$E267*$G267*$I267*$K267*AH$9)+(AG267/12*3*$F267*$G267*$I267*$K267*AH$9)</f>
        <v>5864739.6448666668</v>
      </c>
      <c r="AI267" s="44"/>
      <c r="AJ267" s="44">
        <f t="shared" ref="AJ267:AJ269" si="2498">(AI267/12*5*$D267*$G267*$H267*$K267*AJ$8)+(AI267/12*4*$E267*$G267*$I267*$K267*AJ$9)+(AI267/12*3*$F267*$G267*$I267*$K267*AJ$9)</f>
        <v>0</v>
      </c>
      <c r="AK267" s="44"/>
      <c r="AL267" s="44">
        <f t="shared" ref="AL267:AL269" si="2499">(AK267/12*5*$D267*$G267*$H267*$K267*AL$8)+(AK267/12*4*$E267*$G267*$I267*$K267*AL$9)+(AK267/12*3*$F267*$G267*$I267*$K267*AL$9)</f>
        <v>0</v>
      </c>
      <c r="AM267" s="47">
        <v>0</v>
      </c>
      <c r="AN267" s="44">
        <f t="shared" ref="AN267:AN269" si="2500">(AM267/12*5*$D267*$G267*$H267*$K267*AN$8)+(AM267/12*4*$E267*$G267*$I267*$K267*AN$9)+(AM267/12*3*$F267*$G267*$I267*$K267*AN$9)</f>
        <v>0</v>
      </c>
      <c r="AO267" s="48">
        <v>152</v>
      </c>
      <c r="AP267" s="44">
        <f t="shared" ref="AP267:AP269" si="2501">(AO267/12*5*$D267*$G267*$H267*$L267*AP$8)+(AO267/12*4*$E267*$G267*$I267*$L267*AP$9)+(AO267/12*3*$F267*$G267*$I267*$L267*AP$9)</f>
        <v>4222954.6199679989</v>
      </c>
      <c r="AQ267" s="44">
        <v>257</v>
      </c>
      <c r="AR267" s="44">
        <f t="shared" ref="AR267:AR269" si="2502">(AQ267/12*5*$D267*$G267*$H267*$L267*AR$8)+(AQ267/12*4*$E267*$G267*$I267*$L267*AR$9)+(AQ267/12*3*$F267*$G267*$I267*$L267*AR$9)</f>
        <v>6311562.2714200001</v>
      </c>
      <c r="AS267" s="44">
        <v>21</v>
      </c>
      <c r="AT267" s="44">
        <f t="shared" ref="AT267:AT269" si="2503">(AS267/12*5*$D267*$G267*$H267*$L267*AT$8)+(AS267/12*4*$E267*$G267*$I267*$L267*AT$9)+(AS267/12*3*$F267*$G267*$I267*$L267*AT$10)</f>
        <v>583434.51986400003</v>
      </c>
      <c r="AU267" s="44">
        <v>0</v>
      </c>
      <c r="AV267" s="44">
        <f t="shared" ref="AV267:AV269" si="2504">(AU267/12*5*$D267*$G267*$H267*$L267*AV$8)+(AU267/12*4*$E267*$G267*$I267*$L267*AV$9)+(AU267/12*3*$F267*$G267*$I267*$L267*AV$9)</f>
        <v>0</v>
      </c>
      <c r="AW267" s="44"/>
      <c r="AX267" s="44">
        <f t="shared" ref="AX267:AX269" si="2505">(AW267/12*5*$D267*$G267*$H267*$K267*AX$8)+(AW267/12*4*$E267*$G267*$I267*$K267*AX$9)+(AW267/12*3*$F267*$G267*$I267*$K267*AX$9)</f>
        <v>0</v>
      </c>
      <c r="AY267" s="44"/>
      <c r="AZ267" s="44">
        <f t="shared" ref="AZ267:AZ269" si="2506">(AY267/12*5*$D267*$G267*$H267*$K267*AZ$8)+(AY267/12*4*$E267*$G267*$I267*$K267*AZ$9)+(AY267/12*3*$F267*$G267*$I267*$K267*AZ$9)</f>
        <v>0</v>
      </c>
      <c r="BA267" s="44">
        <v>6</v>
      </c>
      <c r="BB267" s="44">
        <f t="shared" ref="BB267:BB269" si="2507">(BA267/12*5*$D267*$G267*$H267*$L267*BB$8)+(BA267/12*4*$E267*$G267*$I267*$L267*BB$9)+(BA267/12*3*$F267*$G267*$I267*$L267*BB$9)</f>
        <v>162144.19703999997</v>
      </c>
      <c r="BC267" s="44">
        <v>0</v>
      </c>
      <c r="BD267" s="44">
        <f t="shared" ref="BD267:BD269" si="2508">(BC267/12*5*$D267*$G267*$H267*$K267*BD$8)+(BC267/12*4*$E267*$G267*$I267*$K267*BD$9)+(BC267/12*3*$F267*$G267*$I267*$K267*BD$9)</f>
        <v>0</v>
      </c>
      <c r="BE267" s="44">
        <v>0</v>
      </c>
      <c r="BF267" s="44">
        <f t="shared" ref="BF267:BF269" si="2509">(BE267/12*5*$D267*$G267*$H267*$K267*BF$8)+(BE267/12*4*$E267*$G267*$I267*$K267*BF$9)+(BE267/12*3*$F267*$G267*$I267*$K267*BF$9)</f>
        <v>0</v>
      </c>
      <c r="BG267" s="44">
        <v>0</v>
      </c>
      <c r="BH267" s="44">
        <f t="shared" ref="BH267:BH269" si="2510">(BG267/12*5*$D267*$G267*$H267*$K267*BH$8)+(BG267/12*4*$E267*$G267*$I267*$K267*BH$9)+(BG267/12*3*$F267*$G267*$I267*$K267*BH$9)</f>
        <v>0</v>
      </c>
      <c r="BI267" s="44">
        <v>0</v>
      </c>
      <c r="BJ267" s="44">
        <f t="shared" ref="BJ267:BJ269" si="2511">(BI267/12*5*$D267*$G267*$H267*$L267*BJ$8)+(BI267/12*4*$E267*$G267*$I267*$L267*BJ$9)+(BI267/12*3*$F267*$G267*$I267*$L267*BJ$9)</f>
        <v>0</v>
      </c>
      <c r="BK267" s="44">
        <v>264</v>
      </c>
      <c r="BL267" s="44">
        <f t="shared" ref="BL267:BL269" si="2512">(BK267/12*5*$D267*$G267*$H267*$K267*BL$8)+(BK267/12*4*$E267*$G267*$I267*$K267*BL$9)+(BK267/12*3*$F267*$G267*$I267*$K267*BL$9)</f>
        <v>6388375.9724399988</v>
      </c>
      <c r="BM267" s="44">
        <v>64</v>
      </c>
      <c r="BN267" s="44">
        <f t="shared" ref="BN267:BN269" si="2513">(BM267/12*5*$D267*$G267*$H267*$K267*BN$8)+(BM267/12*4*$E267*$G267*$I267*$K267*BN$9)+(BM267/12*3*$F267*$G267*$I267*$K267*BN$10)</f>
        <v>1481738.4631466665</v>
      </c>
      <c r="BO267" s="54">
        <v>23</v>
      </c>
      <c r="BP267" s="44">
        <f t="shared" ref="BP267:BP269" si="2514">(BO267/12*5*$D267*$G267*$H267*$L267*BP$8)+(BO267/12*4*$E267*$G267*$I267*$L267*BP$9)+(BO267/12*3*$F267*$G267*$I267*$L267*BP$9)</f>
        <v>568455.28376000002</v>
      </c>
      <c r="BQ267" s="44">
        <v>160</v>
      </c>
      <c r="BR267" s="44">
        <f t="shared" ref="BR267:BR269" si="2515">(BQ267/12*5*$D267*$G267*$H267*$L267*BR$8)+(BQ267/12*4*$E267*$G267*$I267*$L267*BR$9)+(BQ267/12*3*$F267*$G267*$I267*$L267*BR$9)</f>
        <v>4910497.6255999999</v>
      </c>
      <c r="BS267" s="44">
        <v>102</v>
      </c>
      <c r="BT267" s="44">
        <f t="shared" ref="BT267:BT269" si="2516">(BS267/12*5*$D267*$G267*$H267*$K267*BT$8)+(BS267/12*4*$E267*$G267*$I267*$K267*BT$9)+(BS267/12*3*$F267*$G267*$I267*$K267*BT$9)</f>
        <v>2100813.0051999995</v>
      </c>
      <c r="BU267" s="44">
        <v>3</v>
      </c>
      <c r="BV267" s="44">
        <f t="shared" ref="BV267:BV269" si="2517">(BU267/12*5*$D267*$G267*$H267*$K267*BV$8)+(BU267/12*4*$E267*$G267*$I267*$K267*BV$9)+(BU267/12*3*$F267*$G267*$I267*$K267*BV$9)</f>
        <v>51196.283319999995</v>
      </c>
      <c r="BW267" s="44">
        <v>0</v>
      </c>
      <c r="BX267" s="44">
        <f t="shared" ref="BX267:BX269" si="2518">(BW267/12*5*$D267*$G267*$H267*$L267*BX$8)+(BW267/12*4*$E267*$G267*$I267*$L267*BX$9)+(BW267/12*3*$F267*$G267*$I267*$L267*BX$9)</f>
        <v>0</v>
      </c>
      <c r="BY267" s="44"/>
      <c r="BZ267" s="44">
        <f t="shared" ref="BZ267:BZ269" si="2519">(BY267/12*5*$D267*$G267*$H267*$L267*BZ$8)+(BY267/12*4*$E267*$G267*$I267*$L267*BZ$9)+(BY267/12*3*$F267*$G267*$I267*$L267*BZ$9)</f>
        <v>0</v>
      </c>
      <c r="CA267" s="44">
        <v>2</v>
      </c>
      <c r="CB267" s="44">
        <f t="shared" ref="CB267:CB269" si="2520">(CA267/12*5*$D267*$G267*$H267*$K267*CB$8)+(CA267/12*4*$E267*$G267*$I267*$K267*CB$9)+(CA267/12*3*$F267*$G267*$I267*$K267*CB$9)</f>
        <v>51151.016933333318</v>
      </c>
      <c r="CC267" s="44">
        <v>10</v>
      </c>
      <c r="CD267" s="44">
        <f t="shared" ref="CD267:CD269" si="2521">(CC267/12*5*$D267*$G267*$H267*$L267*CD$8)+(CC267/12*4*$E267*$G267*$I267*$L267*CD$9)+(CC267/12*3*$F267*$G267*$I267*$L267*CD$9)</f>
        <v>247154.4712</v>
      </c>
      <c r="CE267" s="44">
        <v>0</v>
      </c>
      <c r="CF267" s="44">
        <f t="shared" ref="CF267:CF269" si="2522">(CE267/12*5*$D267*$G267*$H267*$K267*CF$8)+(CE267/12*4*$E267*$G267*$I267*$K267*CF$9)+(CE267/12*3*$F267*$G267*$I267*$K267*CF$9)</f>
        <v>0</v>
      </c>
      <c r="CG267" s="44">
        <v>7</v>
      </c>
      <c r="CH267" s="44">
        <f t="shared" ref="CH267:CH269" si="2523">(CG267/12*5*$D267*$G267*$H267*$K267*CH$8)+(CG267/12*4*$E267*$G267*$I267*$K267*CH$9)+(CG267/12*3*$F267*$G267*$I267*$K267*CH$9)</f>
        <v>119457.99441333333</v>
      </c>
      <c r="CI267" s="44">
        <v>19</v>
      </c>
      <c r="CJ267" s="44">
        <f t="shared" ref="CJ267:CJ269" si="2524">(CI267/12*5*$D267*$G267*$H267*$K267*CJ$8)+(CI267/12*4*$E267*$G267*$I267*$K267*CJ$9)+(CI267/12*3*$F267*$G267*$I267*$K267*CJ$9)</f>
        <v>324243.12769333331</v>
      </c>
      <c r="CK267" s="44">
        <v>28</v>
      </c>
      <c r="CL267" s="44">
        <f t="shared" ref="CL267:CL269" si="2525">(CK267/12*5*$D267*$G267*$H267*$K267*CL$8)+(CK267/12*4*$E267*$G267*$I267*$K267*CL$9)+(CK267/12*3*$F267*$G267*$I267*$K267*CL$9)</f>
        <v>630560.7662666667</v>
      </c>
      <c r="CM267" s="44">
        <v>141</v>
      </c>
      <c r="CN267" s="44">
        <f t="shared" ref="CN267:CN269" si="2526">(CM267/12*5*$D267*$G267*$H267*$L267*CN$8)+(CM267/12*4*$E267*$G267*$I267*$L267*CN$9)+(CM267/12*3*$F267*$G267*$I267*$L267*CN$9)</f>
        <v>3883365.8450579997</v>
      </c>
      <c r="CO267" s="44">
        <v>79</v>
      </c>
      <c r="CP267" s="44">
        <f t="shared" ref="CP267:CP269" si="2527">(CO267/12*5*$D267*$G267*$H267*$L267*CP$8)+(CO267/12*4*$E267*$G267*$I267*$L267*CP$9)+(CO267/12*3*$F267*$G267*$I267*$L267*CP$9)</f>
        <v>2501317.6231259997</v>
      </c>
      <c r="CQ267" s="49">
        <v>36</v>
      </c>
      <c r="CR267" s="44">
        <f t="shared" ref="CR267:CR269" si="2528">(CQ267/12*5*$D267*$G267*$H267*$K267*CR$8)+(CQ267/12*4*$E267*$G267*$I267*$K267*CR$9)+(CQ267/12*3*$F267*$G267*$I267*$K267*CR$9)</f>
        <v>920718.30479999993</v>
      </c>
      <c r="CS267" s="44">
        <v>58</v>
      </c>
      <c r="CT267" s="44">
        <f t="shared" ref="CT267:CT269" si="2529">(CS267/12*5*$D267*$G267*$H267*$L267*CT$8)+(CS267/12*4*$E267*$G267*$I267*$L267*CT$9)+(CS267/12*3*$F267*$G267*$I267*$L267*CT$9)</f>
        <v>1794876.3932959996</v>
      </c>
      <c r="CU267" s="44">
        <v>80</v>
      </c>
      <c r="CV267" s="44">
        <f t="shared" ref="CV267:CV269" si="2530">(CU267/12*5*$D267*$G267*$H267*$L267*CV$8)+(CU267/12*4*$E267*$G267*$I267*$L267*CV$9)+(CU267/12*3*$F267*$G267*$I267*$L267*CV$9)</f>
        <v>2151975.7571200002</v>
      </c>
      <c r="CW267" s="44">
        <v>60</v>
      </c>
      <c r="CX267" s="44">
        <f t="shared" ref="CX267:CX269" si="2531">(CW267/12*5*$D267*$G267*$H267*$L267*CX$8)+(CW267/12*4*$E267*$G267*$I267*$L267*CX$9)+(CW267/12*3*$F267*$G267*$I267*$L267*CX$9)</f>
        <v>1860211.4605199997</v>
      </c>
      <c r="CY267" s="44">
        <v>25</v>
      </c>
      <c r="CZ267" s="44">
        <f t="shared" ref="CZ267:CZ269" si="2532">(CY267/12*5*$D267*$G267*$H267*$L267*CZ$8)+(CY267/12*4*$E267*$G267*$I267*$L267*CZ$9)+(CY267/12*3*$F267*$G267*$I267*$L267*CZ$9)</f>
        <v>773653.61780000012</v>
      </c>
      <c r="DA267" s="44">
        <v>65</v>
      </c>
      <c r="DB267" s="44">
        <f t="shared" ref="DB267:DB269" si="2533">(DA267/12*5*$D267*$G267*$H267*$L267*DB$8)+(DA267/12*4*$E267*$G267*$I267*$L267*DB$9)+(DA267/12*3*$F267*$G267*$I267*$L267*DB$9)</f>
        <v>2015229.0822299998</v>
      </c>
      <c r="DC267" s="44">
        <v>48</v>
      </c>
      <c r="DD267" s="44">
        <f t="shared" ref="DD267:DD269" si="2534">(DC267/12*5*$D267*$G267*$H267*$K267*DD$8)+(DC267/12*4*$E267*$G267*$I267*$K267*DD$9)+(DC267/12*3*$F267*$G267*$I267*$K267*DD$9)</f>
        <v>1227624.4063999997</v>
      </c>
      <c r="DE267" s="44">
        <v>39</v>
      </c>
      <c r="DF267" s="44">
        <f t="shared" ref="DF267:DF269" si="2535">(DE267/12*5*$D267*$G267*$H267*$K267*DF$8)+(DE267/12*4*$E267*$G267*$I267*$K267*DF$9)+(DE267/12*3*$F267*$G267*$I267*$K267*DF$9)</f>
        <v>1027158.2348299999</v>
      </c>
      <c r="DG267" s="44">
        <v>9</v>
      </c>
      <c r="DH267" s="44">
        <f t="shared" ref="DH267:DH269" si="2536">(DG267/12*5*$D267*$G267*$H267*$L267*DH$8)+(DG267/12*4*$E267*$G267*$I267*$L267*DH$9)+(DG267/12*3*$F267*$G267*$I267*$L267*DH$9)</f>
        <v>308818.68570000003</v>
      </c>
      <c r="DI267" s="44">
        <v>35</v>
      </c>
      <c r="DJ267" s="44">
        <f t="shared" ref="DJ267:DJ269" si="2537">(DI267/12*5*$D267*$G267*$H267*$L267*DJ$8)+(DI267/12*4*$E267*$G267*$I267*$L267*DJ$9)+(DI267/12*3*$F267*$G267*$I267*$L267*DJ$9)</f>
        <v>1164812.3885999999</v>
      </c>
      <c r="DK267" s="44">
        <v>9</v>
      </c>
      <c r="DL267" s="44">
        <f t="shared" ref="DL267:DL269" si="2538">(DK267/12*5*$D267*$G267*$H267*$M267*DL$8)+(DK267/12*4*$E267*$G267*$I267*$M267*DL$9)+(DK267/12*3*$F267*$G267*$I267*$M267*DL$9)</f>
        <v>409920.04113749997</v>
      </c>
      <c r="DM267" s="44">
        <v>49</v>
      </c>
      <c r="DN267" s="44">
        <f t="shared" ref="DN267:DN279" si="2539">(DM267/12*5*$D267*$G267*$H267*$N267*DN$8)+(DM267/12*4*$E267*$G267*$I267*$N267*DN$9)+(DM267/12*3*$F267*$G267*$I267*$N267*DN$9)</f>
        <v>2412345.1038108328</v>
      </c>
      <c r="DO267" s="44"/>
      <c r="DP267" s="44">
        <f t="shared" si="1825"/>
        <v>0</v>
      </c>
      <c r="DQ267" s="44">
        <f t="shared" ref="DQ267:DR281" si="2540">SUM(O267,Q267,S267,U267,W267,Y267,AA267,AC267,AE267,AG267,AI267,AK267,AM267,AO267,AQ267,AS267,AU267,AW267,AY267,BA267,BC267,BE267,BG267,BI267,BK267,BM267,BO267,BQ267,BS267,BU267,BW267,BY267,CA267,CC267,CE267,CG267,CI267,CK267,CM267,CO267,CQ267,CS267,CU267,CW267,CY267,DA267,DC267,DE267,DG267,DI267,DK267,DM267,DO267)</f>
        <v>2351</v>
      </c>
      <c r="DR267" s="44">
        <f t="shared" si="2540"/>
        <v>62623675.671026997</v>
      </c>
    </row>
    <row r="268" spans="1:122" ht="30" customHeight="1" x14ac:dyDescent="0.25">
      <c r="A268" s="51"/>
      <c r="B268" s="52">
        <v>228</v>
      </c>
      <c r="C268" s="38" t="s">
        <v>399</v>
      </c>
      <c r="D268" s="39">
        <f>D267</f>
        <v>19063</v>
      </c>
      <c r="E268" s="40">
        <v>18530</v>
      </c>
      <c r="F268" s="40">
        <v>18715</v>
      </c>
      <c r="G268" s="53">
        <v>0.49</v>
      </c>
      <c r="H268" s="42">
        <v>1</v>
      </c>
      <c r="I268" s="42">
        <v>1</v>
      </c>
      <c r="J268" s="43"/>
      <c r="K268" s="39">
        <v>1.4</v>
      </c>
      <c r="L268" s="39">
        <v>1.68</v>
      </c>
      <c r="M268" s="39">
        <v>2.23</v>
      </c>
      <c r="N268" s="39">
        <v>2.57</v>
      </c>
      <c r="O268" s="44">
        <v>96</v>
      </c>
      <c r="P268" s="44">
        <f t="shared" si="2488"/>
        <v>1314703.3592000001</v>
      </c>
      <c r="Q268" s="44">
        <v>0</v>
      </c>
      <c r="R268" s="44">
        <f t="shared" si="2489"/>
        <v>0</v>
      </c>
      <c r="S268" s="44">
        <v>0</v>
      </c>
      <c r="T268" s="44">
        <f t="shared" si="2490"/>
        <v>0</v>
      </c>
      <c r="U268" s="44"/>
      <c r="V268" s="44">
        <f t="shared" si="2491"/>
        <v>0</v>
      </c>
      <c r="W268" s="44">
        <v>0</v>
      </c>
      <c r="X268" s="44">
        <f t="shared" si="2492"/>
        <v>0</v>
      </c>
      <c r="Y268" s="44">
        <v>26</v>
      </c>
      <c r="Z268" s="44">
        <f t="shared" si="2493"/>
        <v>356065.49311666662</v>
      </c>
      <c r="AA268" s="44">
        <v>0</v>
      </c>
      <c r="AB268" s="44">
        <f t="shared" si="2494"/>
        <v>0</v>
      </c>
      <c r="AC268" s="44">
        <v>0</v>
      </c>
      <c r="AD268" s="44">
        <f t="shared" si="2495"/>
        <v>0</v>
      </c>
      <c r="AE268" s="44">
        <v>0</v>
      </c>
      <c r="AF268" s="44">
        <f t="shared" si="2496"/>
        <v>0</v>
      </c>
      <c r="AG268" s="44">
        <v>0</v>
      </c>
      <c r="AH268" s="44">
        <f t="shared" si="2497"/>
        <v>0</v>
      </c>
      <c r="AI268" s="44">
        <v>11</v>
      </c>
      <c r="AJ268" s="44">
        <f t="shared" si="2498"/>
        <v>128266.37349166666</v>
      </c>
      <c r="AK268" s="44"/>
      <c r="AL268" s="44">
        <f t="shared" si="2499"/>
        <v>0</v>
      </c>
      <c r="AM268" s="47">
        <v>0</v>
      </c>
      <c r="AN268" s="44">
        <f t="shared" si="2500"/>
        <v>0</v>
      </c>
      <c r="AO268" s="48">
        <v>268</v>
      </c>
      <c r="AP268" s="44">
        <f t="shared" si="2501"/>
        <v>4242337.8266079994</v>
      </c>
      <c r="AQ268" s="44">
        <v>15</v>
      </c>
      <c r="AR268" s="44">
        <f t="shared" si="2502"/>
        <v>209890.42934999999</v>
      </c>
      <c r="AS268" s="44">
        <v>5</v>
      </c>
      <c r="AT268" s="44">
        <f t="shared" si="2503"/>
        <v>79148.093779999996</v>
      </c>
      <c r="AU268" s="44">
        <v>0</v>
      </c>
      <c r="AV268" s="44">
        <f t="shared" si="2504"/>
        <v>0</v>
      </c>
      <c r="AW268" s="44"/>
      <c r="AX268" s="44">
        <f t="shared" si="2505"/>
        <v>0</v>
      </c>
      <c r="AY268" s="44"/>
      <c r="AZ268" s="44">
        <f t="shared" si="2506"/>
        <v>0</v>
      </c>
      <c r="BA268" s="44">
        <v>2</v>
      </c>
      <c r="BB268" s="44">
        <f t="shared" si="2507"/>
        <v>30794.828119999995</v>
      </c>
      <c r="BC268" s="44">
        <v>0</v>
      </c>
      <c r="BD268" s="44">
        <f t="shared" si="2508"/>
        <v>0</v>
      </c>
      <c r="BE268" s="44">
        <v>0</v>
      </c>
      <c r="BF268" s="44">
        <f t="shared" si="2509"/>
        <v>0</v>
      </c>
      <c r="BG268" s="44">
        <v>0</v>
      </c>
      <c r="BH268" s="44">
        <f t="shared" si="2510"/>
        <v>0</v>
      </c>
      <c r="BI268" s="44">
        <v>0</v>
      </c>
      <c r="BJ268" s="44">
        <f t="shared" si="2511"/>
        <v>0</v>
      </c>
      <c r="BK268" s="44">
        <v>490</v>
      </c>
      <c r="BL268" s="44">
        <f t="shared" si="2512"/>
        <v>6755853.9067250006</v>
      </c>
      <c r="BM268" s="44">
        <v>4</v>
      </c>
      <c r="BN268" s="44">
        <f t="shared" si="2513"/>
        <v>52765.395853333335</v>
      </c>
      <c r="BO268" s="54">
        <v>0</v>
      </c>
      <c r="BP268" s="44">
        <f t="shared" si="2514"/>
        <v>0</v>
      </c>
      <c r="BQ268" s="44">
        <v>0</v>
      </c>
      <c r="BR268" s="44">
        <f t="shared" si="2515"/>
        <v>0</v>
      </c>
      <c r="BS268" s="44"/>
      <c r="BT268" s="44">
        <f t="shared" si="2516"/>
        <v>0</v>
      </c>
      <c r="BU268" s="44">
        <v>5</v>
      </c>
      <c r="BV268" s="44">
        <f t="shared" si="2517"/>
        <v>48616.625633333337</v>
      </c>
      <c r="BW268" s="44">
        <v>0</v>
      </c>
      <c r="BX268" s="44">
        <f t="shared" si="2518"/>
        <v>0</v>
      </c>
      <c r="BY268" s="44"/>
      <c r="BZ268" s="44">
        <f t="shared" si="2519"/>
        <v>0</v>
      </c>
      <c r="CA268" s="44">
        <v>0</v>
      </c>
      <c r="CB268" s="44">
        <f t="shared" si="2520"/>
        <v>0</v>
      </c>
      <c r="CC268" s="44">
        <v>20</v>
      </c>
      <c r="CD268" s="44">
        <f t="shared" si="2521"/>
        <v>281641.14160000003</v>
      </c>
      <c r="CE268" s="44">
        <v>0</v>
      </c>
      <c r="CF268" s="44">
        <f t="shared" si="2522"/>
        <v>0</v>
      </c>
      <c r="CG268" s="44"/>
      <c r="CH268" s="44">
        <f t="shared" si="2523"/>
        <v>0</v>
      </c>
      <c r="CI268" s="44"/>
      <c r="CJ268" s="44">
        <f t="shared" si="2524"/>
        <v>0</v>
      </c>
      <c r="CK268" s="44">
        <v>80</v>
      </c>
      <c r="CL268" s="44">
        <f t="shared" si="2525"/>
        <v>1026494.2706666667</v>
      </c>
      <c r="CM268" s="44">
        <v>197</v>
      </c>
      <c r="CN268" s="44">
        <f t="shared" si="2526"/>
        <v>3091384.6694990001</v>
      </c>
      <c r="CO268" s="44">
        <v>75</v>
      </c>
      <c r="CP268" s="44">
        <f t="shared" si="2527"/>
        <v>1353008.870325</v>
      </c>
      <c r="CQ268" s="49">
        <v>39</v>
      </c>
      <c r="CR268" s="44">
        <f t="shared" si="2528"/>
        <v>568311.58929999988</v>
      </c>
      <c r="CS268" s="44">
        <v>78</v>
      </c>
      <c r="CT268" s="44">
        <f t="shared" si="2529"/>
        <v>1375304.245224</v>
      </c>
      <c r="CU268" s="44">
        <v>20</v>
      </c>
      <c r="CV268" s="44">
        <f t="shared" si="2530"/>
        <v>306531.43052000005</v>
      </c>
      <c r="CW268" s="44">
        <v>55</v>
      </c>
      <c r="CX268" s="44">
        <f t="shared" si="2531"/>
        <v>971563.93141499977</v>
      </c>
      <c r="CY268" s="44">
        <v>56</v>
      </c>
      <c r="CZ268" s="44">
        <f t="shared" si="2532"/>
        <v>987397.91964800004</v>
      </c>
      <c r="DA268" s="44">
        <v>94</v>
      </c>
      <c r="DB268" s="44">
        <f t="shared" si="2533"/>
        <v>1660491.0827819998</v>
      </c>
      <c r="DC268" s="44">
        <v>108</v>
      </c>
      <c r="DD268" s="44">
        <f t="shared" si="2534"/>
        <v>1573785.9395999999</v>
      </c>
      <c r="DE268" s="44">
        <v>60</v>
      </c>
      <c r="DF268" s="44">
        <f t="shared" si="2535"/>
        <v>900371.2612999999</v>
      </c>
      <c r="DG268" s="44">
        <v>4</v>
      </c>
      <c r="DH268" s="44">
        <f t="shared" si="2536"/>
        <v>78202.147799999992</v>
      </c>
      <c r="DI268" s="44">
        <v>32</v>
      </c>
      <c r="DJ268" s="44">
        <f t="shared" si="2537"/>
        <v>606785.98847999994</v>
      </c>
      <c r="DK268" s="44">
        <v>10</v>
      </c>
      <c r="DL268" s="44">
        <f t="shared" si="2538"/>
        <v>259510.10356250004</v>
      </c>
      <c r="DM268" s="44">
        <v>37</v>
      </c>
      <c r="DN268" s="44">
        <f t="shared" si="2539"/>
        <v>1037869.4051279165</v>
      </c>
      <c r="DO268" s="44"/>
      <c r="DP268" s="44">
        <f t="shared" si="1825"/>
        <v>0</v>
      </c>
      <c r="DQ268" s="44">
        <f t="shared" si="2540"/>
        <v>1887</v>
      </c>
      <c r="DR268" s="44">
        <f t="shared" si="2540"/>
        <v>29297096.32872808</v>
      </c>
    </row>
    <row r="269" spans="1:122" ht="60" customHeight="1" x14ac:dyDescent="0.25">
      <c r="A269" s="51"/>
      <c r="B269" s="52">
        <v>229</v>
      </c>
      <c r="C269" s="38" t="s">
        <v>400</v>
      </c>
      <c r="D269" s="39">
        <f>D266</f>
        <v>19063</v>
      </c>
      <c r="E269" s="40">
        <v>18530</v>
      </c>
      <c r="F269" s="40">
        <v>18715</v>
      </c>
      <c r="G269" s="53">
        <v>0.64</v>
      </c>
      <c r="H269" s="42">
        <v>1</v>
      </c>
      <c r="I269" s="42">
        <v>1</v>
      </c>
      <c r="J269" s="43"/>
      <c r="K269" s="39">
        <v>1.4</v>
      </c>
      <c r="L269" s="39">
        <v>1.68</v>
      </c>
      <c r="M269" s="39">
        <v>2.23</v>
      </c>
      <c r="N269" s="39">
        <v>2.57</v>
      </c>
      <c r="O269" s="44">
        <v>3</v>
      </c>
      <c r="P269" s="44">
        <f t="shared" si="2488"/>
        <v>53661.361600000004</v>
      </c>
      <c r="Q269" s="44">
        <v>0</v>
      </c>
      <c r="R269" s="44">
        <f t="shared" si="2489"/>
        <v>0</v>
      </c>
      <c r="S269" s="44">
        <v>0</v>
      </c>
      <c r="T269" s="44">
        <f t="shared" si="2490"/>
        <v>0</v>
      </c>
      <c r="U269" s="44"/>
      <c r="V269" s="44">
        <f t="shared" si="2491"/>
        <v>0</v>
      </c>
      <c r="W269" s="44">
        <v>0</v>
      </c>
      <c r="X269" s="44">
        <f t="shared" si="2492"/>
        <v>0</v>
      </c>
      <c r="Y269" s="44">
        <v>0</v>
      </c>
      <c r="Z269" s="44">
        <f t="shared" si="2493"/>
        <v>0</v>
      </c>
      <c r="AA269" s="44">
        <v>0</v>
      </c>
      <c r="AB269" s="44">
        <f t="shared" si="2494"/>
        <v>0</v>
      </c>
      <c r="AC269" s="44">
        <v>0</v>
      </c>
      <c r="AD269" s="44">
        <f t="shared" si="2495"/>
        <v>0</v>
      </c>
      <c r="AE269" s="44">
        <v>0</v>
      </c>
      <c r="AF269" s="44">
        <f t="shared" si="2496"/>
        <v>0</v>
      </c>
      <c r="AG269" s="44">
        <v>2</v>
      </c>
      <c r="AH269" s="44">
        <f t="shared" si="2497"/>
        <v>35774.241066666662</v>
      </c>
      <c r="AI269" s="44"/>
      <c r="AJ269" s="44">
        <f t="shared" si="2498"/>
        <v>0</v>
      </c>
      <c r="AK269" s="44"/>
      <c r="AL269" s="44">
        <f t="shared" si="2499"/>
        <v>0</v>
      </c>
      <c r="AM269" s="47">
        <v>0</v>
      </c>
      <c r="AN269" s="44">
        <f t="shared" si="2500"/>
        <v>0</v>
      </c>
      <c r="AO269" s="48">
        <v>0</v>
      </c>
      <c r="AP269" s="44">
        <f t="shared" si="2501"/>
        <v>0</v>
      </c>
      <c r="AQ269" s="44">
        <v>0</v>
      </c>
      <c r="AR269" s="44">
        <f t="shared" si="2502"/>
        <v>0</v>
      </c>
      <c r="AS269" s="44">
        <v>0</v>
      </c>
      <c r="AT269" s="44">
        <f t="shared" si="2503"/>
        <v>0</v>
      </c>
      <c r="AU269" s="44">
        <v>0</v>
      </c>
      <c r="AV269" s="44">
        <f t="shared" si="2504"/>
        <v>0</v>
      </c>
      <c r="AW269" s="44"/>
      <c r="AX269" s="44">
        <f t="shared" si="2505"/>
        <v>0</v>
      </c>
      <c r="AY269" s="44"/>
      <c r="AZ269" s="44">
        <f t="shared" si="2506"/>
        <v>0</v>
      </c>
      <c r="BA269" s="44"/>
      <c r="BB269" s="44">
        <f t="shared" si="2507"/>
        <v>0</v>
      </c>
      <c r="BC269" s="44">
        <v>0</v>
      </c>
      <c r="BD269" s="44">
        <f t="shared" si="2508"/>
        <v>0</v>
      </c>
      <c r="BE269" s="44">
        <v>0</v>
      </c>
      <c r="BF269" s="44">
        <f t="shared" si="2509"/>
        <v>0</v>
      </c>
      <c r="BG269" s="44">
        <v>0</v>
      </c>
      <c r="BH269" s="44">
        <f t="shared" si="2510"/>
        <v>0</v>
      </c>
      <c r="BI269" s="44">
        <v>0</v>
      </c>
      <c r="BJ269" s="44">
        <f t="shared" si="2511"/>
        <v>0</v>
      </c>
      <c r="BK269" s="44">
        <v>1</v>
      </c>
      <c r="BL269" s="44">
        <f t="shared" si="2512"/>
        <v>18008.107039999999</v>
      </c>
      <c r="BM269" s="44"/>
      <c r="BN269" s="44">
        <f t="shared" si="2513"/>
        <v>0</v>
      </c>
      <c r="BO269" s="54">
        <v>0</v>
      </c>
      <c r="BP269" s="44">
        <f t="shared" si="2514"/>
        <v>0</v>
      </c>
      <c r="BQ269" s="44">
        <v>0</v>
      </c>
      <c r="BR269" s="44">
        <f t="shared" si="2515"/>
        <v>0</v>
      </c>
      <c r="BS269" s="44">
        <v>0</v>
      </c>
      <c r="BT269" s="44">
        <f t="shared" si="2516"/>
        <v>0</v>
      </c>
      <c r="BU269" s="44">
        <v>1</v>
      </c>
      <c r="BV269" s="44">
        <f t="shared" si="2517"/>
        <v>12699.853226666666</v>
      </c>
      <c r="BW269" s="44">
        <v>0</v>
      </c>
      <c r="BX269" s="44">
        <f t="shared" si="2518"/>
        <v>0</v>
      </c>
      <c r="BY269" s="44"/>
      <c r="BZ269" s="44">
        <f t="shared" si="2519"/>
        <v>0</v>
      </c>
      <c r="CA269" s="44">
        <v>0</v>
      </c>
      <c r="CB269" s="44">
        <f t="shared" si="2520"/>
        <v>0</v>
      </c>
      <c r="CC269" s="44"/>
      <c r="CD269" s="44">
        <f t="shared" si="2521"/>
        <v>0</v>
      </c>
      <c r="CE269" s="44"/>
      <c r="CF269" s="44">
        <f t="shared" si="2522"/>
        <v>0</v>
      </c>
      <c r="CG269" s="44"/>
      <c r="CH269" s="44">
        <f t="shared" si="2523"/>
        <v>0</v>
      </c>
      <c r="CI269" s="44"/>
      <c r="CJ269" s="44">
        <f t="shared" si="2524"/>
        <v>0</v>
      </c>
      <c r="CK269" s="44"/>
      <c r="CL269" s="44">
        <f t="shared" si="2525"/>
        <v>0</v>
      </c>
      <c r="CM269" s="44"/>
      <c r="CN269" s="44">
        <f t="shared" si="2526"/>
        <v>0</v>
      </c>
      <c r="CO269" s="44">
        <v>3</v>
      </c>
      <c r="CP269" s="44">
        <f t="shared" si="2527"/>
        <v>70687.810368000006</v>
      </c>
      <c r="CQ269" s="69"/>
      <c r="CR269" s="44">
        <f t="shared" si="2528"/>
        <v>0</v>
      </c>
      <c r="CS269" s="44"/>
      <c r="CT269" s="44">
        <f t="shared" si="2529"/>
        <v>0</v>
      </c>
      <c r="CU269" s="44"/>
      <c r="CV269" s="44">
        <f t="shared" si="2530"/>
        <v>0</v>
      </c>
      <c r="CW269" s="44"/>
      <c r="CX269" s="44">
        <f t="shared" si="2531"/>
        <v>0</v>
      </c>
      <c r="CY269" s="44">
        <v>1</v>
      </c>
      <c r="CZ269" s="44">
        <f t="shared" si="2532"/>
        <v>23029.689087999996</v>
      </c>
      <c r="DA269" s="44"/>
      <c r="DB269" s="44">
        <f t="shared" si="2533"/>
        <v>0</v>
      </c>
      <c r="DC269" s="44"/>
      <c r="DD269" s="44">
        <f t="shared" si="2534"/>
        <v>0</v>
      </c>
      <c r="DE269" s="44"/>
      <c r="DF269" s="44">
        <f t="shared" si="2535"/>
        <v>0</v>
      </c>
      <c r="DG269" s="44"/>
      <c r="DH269" s="44">
        <f t="shared" si="2536"/>
        <v>0</v>
      </c>
      <c r="DI269" s="44"/>
      <c r="DJ269" s="44">
        <f t="shared" si="2537"/>
        <v>0</v>
      </c>
      <c r="DK269" s="44"/>
      <c r="DL269" s="44">
        <f t="shared" si="2538"/>
        <v>0</v>
      </c>
      <c r="DM269" s="44"/>
      <c r="DN269" s="44">
        <f t="shared" si="2539"/>
        <v>0</v>
      </c>
      <c r="DO269" s="44"/>
      <c r="DP269" s="44">
        <f t="shared" ref="DP269:DP332" si="2541">(DO269*$D269*$G269*$H269*$L269*DP$8)</f>
        <v>0</v>
      </c>
      <c r="DQ269" s="44">
        <f t="shared" si="2540"/>
        <v>11</v>
      </c>
      <c r="DR269" s="44">
        <f t="shared" si="2540"/>
        <v>213861.06238933332</v>
      </c>
    </row>
    <row r="270" spans="1:122" ht="15.75" customHeight="1" x14ac:dyDescent="0.25">
      <c r="A270" s="51"/>
      <c r="B270" s="52">
        <v>230</v>
      </c>
      <c r="C270" s="38" t="s">
        <v>401</v>
      </c>
      <c r="D270" s="39">
        <f t="shared" si="1828"/>
        <v>19063</v>
      </c>
      <c r="E270" s="40">
        <v>18530</v>
      </c>
      <c r="F270" s="40">
        <v>18715</v>
      </c>
      <c r="G270" s="53">
        <v>0.73</v>
      </c>
      <c r="H270" s="42">
        <v>1</v>
      </c>
      <c r="I270" s="42">
        <v>1</v>
      </c>
      <c r="J270" s="43"/>
      <c r="K270" s="39">
        <v>1.4</v>
      </c>
      <c r="L270" s="39">
        <v>1.68</v>
      </c>
      <c r="M270" s="39">
        <v>2.23</v>
      </c>
      <c r="N270" s="39">
        <v>2.57</v>
      </c>
      <c r="O270" s="44">
        <v>76</v>
      </c>
      <c r="P270" s="44">
        <f t="shared" ref="P270" si="2542">(O270/12*5*$D270*$G270*$H270*$K270)+(O270/12*4*$E270*$G270*$I270*$K270)+(O270/12*3*$F270*$G270*$I270*$K270)</f>
        <v>1460104.1466666663</v>
      </c>
      <c r="Q270" s="44">
        <v>0</v>
      </c>
      <c r="R270" s="44">
        <f>(Q270/12*5*$D270*$G270*$H270*$K270)+(Q270/12*4*$E270*$G270*$I270*$K270)+(Q270/12*3*$F270*$G270*$I270*$K270)</f>
        <v>0</v>
      </c>
      <c r="S270" s="44">
        <v>0</v>
      </c>
      <c r="T270" s="44">
        <f>(S270/12*5*$D270*$G270*$H270*$K270)+(S270/12*4*$E270*$G270*$I270*$K270)+(S270/12*3*$F270*$G270*$I270*$K270)</f>
        <v>0</v>
      </c>
      <c r="U270" s="44"/>
      <c r="V270" s="44">
        <f>(U270/12*5*$D270*$G270*$H270*$K270)+(U270/12*4*$E270*$G270*$I270*$K270)+(U270/12*3*$F270*$G270*$I270*$K270)</f>
        <v>0</v>
      </c>
      <c r="W270" s="44">
        <v>0</v>
      </c>
      <c r="X270" s="44">
        <f>(W270/12*5*$D270*$G270*$H270*$K270)+(W270/12*4*$E270*$G270*$I270*$K270)+(W270/12*3*$F270*$G270*$I270*$K270)</f>
        <v>0</v>
      </c>
      <c r="Y270" s="44">
        <v>4</v>
      </c>
      <c r="Z270" s="44">
        <f>(Y270/12*5*$D270*$G270*$H270*$K270)+(Y270/12*4*$E270*$G270*$I270*$K270)+(Y270/12*3*$F270*$G270*$I270*$K270)</f>
        <v>76847.586666666655</v>
      </c>
      <c r="AA270" s="44">
        <v>0</v>
      </c>
      <c r="AB270" s="44">
        <f>(AA270/12*5*$D270*$G270*$H270*$K270)+(AA270/12*4*$E270*$G270*$I270*$K270)+(AA270/12*3*$F270*$G270*$I270*$K270)</f>
        <v>0</v>
      </c>
      <c r="AC270" s="44">
        <v>0</v>
      </c>
      <c r="AD270" s="44">
        <f>(AC270/12*5*$D270*$G270*$H270*$K270)+(AC270/12*4*$E270*$G270*$I270*$K270)+(AC270/12*3*$F270*$G270*$I270*$K270)</f>
        <v>0</v>
      </c>
      <c r="AE270" s="44">
        <v>0</v>
      </c>
      <c r="AF270" s="44">
        <f>(AE270/12*5*$D270*$G270*$H270*$K270)+(AE270/12*4*$E270*$G270*$I270*$K270)+(AE270/12*3*$F270*$G270*$I270*$K270)</f>
        <v>0</v>
      </c>
      <c r="AG270" s="44">
        <v>0</v>
      </c>
      <c r="AH270" s="44">
        <f>(AG270/12*5*$D270*$G270*$H270*$K270)+(AG270/12*4*$E270*$G270*$I270*$K270)+(AG270/12*3*$F270*$G270*$I270*$K270)</f>
        <v>0</v>
      </c>
      <c r="AI270" s="44">
        <v>14</v>
      </c>
      <c r="AJ270" s="44">
        <f>(AI270/12*5*$D270*$G270*$H270*$K270)+(AI270/12*4*$E270*$G270*$I270*$K270)+(AI270/12*3*$F270*$G270*$I270*$K270)</f>
        <v>268966.55333333334</v>
      </c>
      <c r="AK270" s="44"/>
      <c r="AL270" s="44">
        <f>(AK270/12*5*$D270*$G270*$H270*$K270)+(AK270/12*4*$E270*$G270*$I270*$K270)+(AK270/12*3*$F270*$G270*$I270*$K270)</f>
        <v>0</v>
      </c>
      <c r="AM270" s="47">
        <v>0</v>
      </c>
      <c r="AN270" s="44">
        <f>(AM270/12*5*$D270*$G270*$H270*$K270)+(AM270/12*4*$E270*$G270*$I270*$K270)+(AM270/12*3*$F270*$G270*$I270*$K270)</f>
        <v>0</v>
      </c>
      <c r="AO270" s="91">
        <v>8</v>
      </c>
      <c r="AP270" s="44">
        <f>(AO270/12*5*$D270*$G270*$H270*$L270)+(AO270/12*4*$E270*$G270*$I270*$L270)+(AO270/12*3*$F270*$G270*$I270*$L270)</f>
        <v>184434.20799999998</v>
      </c>
      <c r="AQ270" s="44"/>
      <c r="AR270" s="44">
        <f>(AQ270/12*5*$D270*$G270*$H270*$L270)+(AQ270/12*4*$E270*$G270*$I270*$L270)+(AQ270/12*3*$F270*$G270*$I270*$L270)</f>
        <v>0</v>
      </c>
      <c r="AS270" s="44"/>
      <c r="AT270" s="44">
        <f>(AS270/12*5*$D270*$G270*$H270*$L270)+(AS270/12*4*$E270*$G270*$I270*$L270)+(AS270/12*3*$F270*$G270*$I270*$L270)</f>
        <v>0</v>
      </c>
      <c r="AU270" s="44">
        <v>0</v>
      </c>
      <c r="AV270" s="44">
        <f>(AU270/12*5*$D270*$G270*$H270*$L270)+(AU270/12*4*$E270*$G270*$I270*$L270)+(AU270/12*3*$F270*$G270*$I270*$L270)</f>
        <v>0</v>
      </c>
      <c r="AW270" s="44"/>
      <c r="AX270" s="44">
        <f>(AW270/12*5*$D270*$G270*$H270*$K270)+(AW270/12*4*$E270*$G270*$I270*$K270)+(AW270/12*3*$F270*$G270*$I270*$K270)</f>
        <v>0</v>
      </c>
      <c r="AY270" s="44"/>
      <c r="AZ270" s="44">
        <f>(AY270/12*5*$D270*$G270*$H270*$K270)+(AY270/12*4*$E270*$G270*$I270*$K270)+(AY270/12*3*$F270*$G270*$I270*$K270)</f>
        <v>0</v>
      </c>
      <c r="BA270" s="44">
        <v>5</v>
      </c>
      <c r="BB270" s="44">
        <f>(BA270/12*5*$D270*$G270*$H270*$L270)+(BA270/12*4*$E270*$G270*$I270*$L270)+(BA270/12*3*$F270*$G270*$I270*$L270)</f>
        <v>115271.38</v>
      </c>
      <c r="BC270" s="44">
        <v>0</v>
      </c>
      <c r="BD270" s="44">
        <f>(BC270/12*5*$D270*$G270*$H270*$K270)+(BC270/12*4*$E270*$G270*$I270*$K270)+(BC270/12*3*$F270*$G270*$I270*$K270)</f>
        <v>0</v>
      </c>
      <c r="BE270" s="44">
        <v>0</v>
      </c>
      <c r="BF270" s="44">
        <f>(BE270/12*5*$D270*$G270*$H270*$K270)+(BE270/12*4*$E270*$G270*$I270*$K270)+(BE270/12*3*$F270*$G270*$I270*$K270)</f>
        <v>0</v>
      </c>
      <c r="BG270" s="44">
        <v>0</v>
      </c>
      <c r="BH270" s="44">
        <f>(BG270/12*5*$D270*$G270*$H270*$K270)+(BG270/12*4*$E270*$G270*$I270*$K270)+(BG270/12*3*$F270*$G270*$I270*$K270)</f>
        <v>0</v>
      </c>
      <c r="BI270" s="44">
        <v>0</v>
      </c>
      <c r="BJ270" s="44">
        <f>(BI270/12*5*$D270*$G270*$H270*$L270)+(BI270/12*4*$E270*$G270*$I270*$L270)+(BI270/12*3*$F270*$G270*$I270*$L270)</f>
        <v>0</v>
      </c>
      <c r="BK270" s="44">
        <v>78</v>
      </c>
      <c r="BL270" s="44">
        <f>(BK270/12*5*$D270*$G270*$H270*$K270)+(BK270/12*4*$E270*$G270*$I270*$K270)+(BK270/12*3*$F270*$G270*$I270*$K270)</f>
        <v>1498527.9399999997</v>
      </c>
      <c r="BM270" s="44"/>
      <c r="BN270" s="44">
        <f>(BM270/12*5*$D270*$G270*$H270*$K270)+(BM270/12*4*$E270*$G270*$I270*$K270)+(BM270/12*3*$F270*$G270*$I270*$K270)</f>
        <v>0</v>
      </c>
      <c r="BO270" s="54">
        <v>0</v>
      </c>
      <c r="BP270" s="44">
        <f>(BO270/12*5*$D270*$G270*$H270*$L270)+(BO270/12*4*$E270*$G270*$I270*$L270)+(BO270/12*3*$F270*$G270*$I270*$L270)</f>
        <v>0</v>
      </c>
      <c r="BQ270" s="44">
        <v>0</v>
      </c>
      <c r="BR270" s="44">
        <f>(BQ270/12*5*$D270*$G270*$H270*$L270)+(BQ270/12*4*$E270*$G270*$I270*$L270)+(BQ270/12*3*$F270*$G270*$I270*$L270)</f>
        <v>0</v>
      </c>
      <c r="BS270" s="44">
        <v>0</v>
      </c>
      <c r="BT270" s="44">
        <f>(BS270/12*5*$D270*$G270*$H270*$K270)+(BS270/12*4*$E270*$G270*$I270*$K270)+(BS270/12*3*$F270*$G270*$I270*$K270)</f>
        <v>0</v>
      </c>
      <c r="BU270" s="44">
        <v>20</v>
      </c>
      <c r="BV270" s="44">
        <f>(BU270/12*5*$D270*$G270*$H270*$K270)+(BU270/12*4*$E270*$G270*$I270*$K270)+(BU270/12*3*$F270*$G270*$I270*$K270)</f>
        <v>384237.93333333335</v>
      </c>
      <c r="BW270" s="44">
        <v>0</v>
      </c>
      <c r="BX270" s="44">
        <f>(BW270/12*5*$D270*$G270*$H270*$L270)+(BW270/12*4*$E270*$G270*$I270*$L270)+(BW270/12*3*$F270*$G270*$I270*$L270)</f>
        <v>0</v>
      </c>
      <c r="BY270" s="44"/>
      <c r="BZ270" s="44">
        <f>(BY270/12*5*$D270*$G270*$H270*$L270)+(BY270/12*4*$E270*$G270*$I270*$L270)+(BY270/12*3*$F270*$G270*$I270*$L270)</f>
        <v>0</v>
      </c>
      <c r="CA270" s="44">
        <v>0</v>
      </c>
      <c r="CB270" s="44">
        <f>(CA270/12*5*$D270*$G270*$H270*$K270)+(CA270/12*4*$E270*$G270*$I270*$K270)+(CA270/12*3*$F270*$G270*$I270*$K270)</f>
        <v>0</v>
      </c>
      <c r="CC270" s="44"/>
      <c r="CD270" s="44">
        <f>(CC270/12*5*$D270*$G270*$H270*$L270)+(CC270/12*4*$E270*$G270*$I270*$L270)+(CC270/12*3*$F270*$G270*$I270*$L270)</f>
        <v>0</v>
      </c>
      <c r="CE270" s="44">
        <v>0</v>
      </c>
      <c r="CF270" s="44">
        <f>(CE270/12*5*$D270*$G270*$H270*$K270)+(CE270/12*4*$E270*$G270*$I270*$K270)+(CE270/12*3*$F270*$G270*$I270*$K270)</f>
        <v>0</v>
      </c>
      <c r="CG270" s="44"/>
      <c r="CH270" s="44">
        <f>(CG270/12*5*$D270*$G270*$H270*$K270)+(CG270/12*4*$E270*$G270*$I270*$K270)+(CG270/12*3*$F270*$G270*$I270*$K270)</f>
        <v>0</v>
      </c>
      <c r="CI270" s="44">
        <v>3</v>
      </c>
      <c r="CJ270" s="44">
        <f>(CI270/12*5*$D270*$G270*$H270*$K270)+(CI270/12*4*$E270*$G270*$I270*$K270)+(CI270/12*3*$F270*$G270*$I270*$K270)</f>
        <v>57635.69</v>
      </c>
      <c r="CK270" s="44">
        <v>11</v>
      </c>
      <c r="CL270" s="44">
        <f>(CK270/12*5*$D270*$G270*$H270*$K270)+(CK270/12*4*$E270*$G270*$I270*$K270)+(CK270/12*3*$F270*$G270*$I270*$K270)</f>
        <v>211330.86333333328</v>
      </c>
      <c r="CM270" s="44">
        <v>44</v>
      </c>
      <c r="CN270" s="44">
        <f>(CM270/12*5*$D270*$G270*$H270*$L270)+(CM270/12*4*$E270*$G270*$I270*$L270)+(CM270/12*3*$F270*$G270*$I270*$L270)</f>
        <v>1014388.1439999999</v>
      </c>
      <c r="CO270" s="44">
        <v>13</v>
      </c>
      <c r="CP270" s="44">
        <f>(CO270/12*5*$D270*$G270*$H270*$L270)+(CO270/12*4*$E270*$G270*$I270*$L270)+(CO270/12*3*$F270*$G270*$I270*$L270)</f>
        <v>299705.58799999999</v>
      </c>
      <c r="CQ270" s="49">
        <v>6</v>
      </c>
      <c r="CR270" s="44">
        <f>(CQ270/12*5*$D270*$G270*$H270*$K270)+(CQ270/12*4*$E270*$G270*$I270*$K270)+(CQ270/12*3*$F270*$G270*$I270*$K270)</f>
        <v>115271.38</v>
      </c>
      <c r="CS270" s="44">
        <v>10</v>
      </c>
      <c r="CT270" s="44">
        <f>(CS270/12*5*$D270*$G270*$H270*$L270)+(CS270/12*4*$E270*$G270*$I270*$L270)+(CS270/12*3*$F270*$G270*$I270*$L270)</f>
        <v>230542.76</v>
      </c>
      <c r="CU270" s="44">
        <v>8</v>
      </c>
      <c r="CV270" s="44">
        <f>(CU270/12*5*$D270*$G270*$H270*$L270)+(CU270/12*4*$E270*$G270*$I270*$L270)+(CU270/12*3*$F270*$G270*$I270*$L270)</f>
        <v>184434.20799999998</v>
      </c>
      <c r="CW270" s="44">
        <v>8</v>
      </c>
      <c r="CX270" s="44">
        <f>(CW270/12*5*$D270*$G270*$H270*$L270)+(CW270/12*4*$E270*$G270*$I270*$L270)+(CW270/12*3*$F270*$G270*$I270*$L270)</f>
        <v>184434.20799999998</v>
      </c>
      <c r="CY270" s="44">
        <v>14</v>
      </c>
      <c r="CZ270" s="44">
        <f>(CY270/12*5*$D270*$G270*$H270*$L270)+(CY270/12*4*$E270*$G270*$I270*$L270)+(CY270/12*3*$F270*$G270*$I270*$L270)</f>
        <v>322759.864</v>
      </c>
      <c r="DA270" s="44">
        <v>5</v>
      </c>
      <c r="DB270" s="44">
        <f>(DA270/12*5*$D270*$G270*$H270*$L270)+(DA270/12*4*$E270*$G270*$I270*$L270)+(DA270/12*3*$F270*$G270*$I270*$L270)</f>
        <v>115271.38</v>
      </c>
      <c r="DC270" s="44">
        <v>7</v>
      </c>
      <c r="DD270" s="44">
        <f>(DC270/12*5*$D270*$G270*$H270*$K270)+(DC270/12*4*$E270*$G270*$I270*$K270)+(DC270/12*3*$F270*$G270*$I270*$K270)</f>
        <v>134483.27666666667</v>
      </c>
      <c r="DE270" s="44">
        <v>8</v>
      </c>
      <c r="DF270" s="44">
        <f>(DE270/12*5*$D270*$G270*$H270*$K270)+(DE270/12*4*$E270*$G270*$I270*$K270)+(DE270/12*3*$F270*$G270*$I270*$K270)</f>
        <v>153695.17333333331</v>
      </c>
      <c r="DG270" s="44"/>
      <c r="DH270" s="44">
        <f>(DG270/12*5*$D270*$G270*$H270*$L270)+(DG270/12*4*$E270*$G270*$I270*$L270)+(DG270/12*3*$F270*$G270*$I270*$L270)</f>
        <v>0</v>
      </c>
      <c r="DI270" s="44">
        <v>4</v>
      </c>
      <c r="DJ270" s="44">
        <f>(DI270/12*5*$D270*$G270*$H270*$L270)+(DI270/12*4*$E270*$G270*$I270*$L270)+(DI270/12*3*$F270*$G270*$I270*$L270)</f>
        <v>92217.103999999992</v>
      </c>
      <c r="DK270" s="44"/>
      <c r="DL270" s="44">
        <f>(DK270/12*5*$D270*$G270*$H270*$M270)+(DK270/12*4*$E270*$G270*$I270*$M270)+(DK270/12*3*$F270*$G270*$I270*$M270)</f>
        <v>0</v>
      </c>
      <c r="DM270" s="44">
        <v>9</v>
      </c>
      <c r="DN270" s="44">
        <f>(DM270/12*5*$D270*$G270*$H270*$N270)+(DM270/12*4*$E270*$G270*$I270*$N270)+(DM270/12*3*$F270*$G270*$I270*$N270)</f>
        <v>317407.97849999997</v>
      </c>
      <c r="DO270" s="44"/>
      <c r="DP270" s="44">
        <f>(DO270*$D270*$G270*$H270*$L270)</f>
        <v>0</v>
      </c>
      <c r="DQ270" s="44">
        <f t="shared" si="2540"/>
        <v>355</v>
      </c>
      <c r="DR270" s="44">
        <f t="shared" si="2540"/>
        <v>7421967.36583333</v>
      </c>
    </row>
    <row r="271" spans="1:122" ht="45" customHeight="1" x14ac:dyDescent="0.25">
      <c r="A271" s="51"/>
      <c r="B271" s="52">
        <v>231</v>
      </c>
      <c r="C271" s="38" t="s">
        <v>402</v>
      </c>
      <c r="D271" s="39">
        <f t="shared" ref="D271:D334" si="2543">D270</f>
        <v>19063</v>
      </c>
      <c r="E271" s="40">
        <v>18530</v>
      </c>
      <c r="F271" s="40">
        <v>18715</v>
      </c>
      <c r="G271" s="53">
        <v>0.67</v>
      </c>
      <c r="H271" s="42">
        <v>1</v>
      </c>
      <c r="I271" s="42">
        <v>1</v>
      </c>
      <c r="J271" s="43"/>
      <c r="K271" s="39">
        <v>1.4</v>
      </c>
      <c r="L271" s="39">
        <v>1.68</v>
      </c>
      <c r="M271" s="39">
        <v>2.23</v>
      </c>
      <c r="N271" s="39">
        <v>2.57</v>
      </c>
      <c r="O271" s="44">
        <v>43</v>
      </c>
      <c r="P271" s="44">
        <f t="shared" ref="P271:P279" si="2544">(O271/12*5*$D271*$G271*$H271*$K271*P$8)+(O271/12*4*$E271*$G271*$I271*$K271*P$9)+(O271/12*3*$F271*$G271*$I271*$K271*P$9)</f>
        <v>805199.91025833332</v>
      </c>
      <c r="Q271" s="44">
        <v>0</v>
      </c>
      <c r="R271" s="44">
        <f t="shared" ref="R271:R279" si="2545">(Q271/12*5*$D271*$G271*$H271*$K271*R$8)+(Q271/12*4*$E271*$G271*$I271*$K271*R$9)+(Q271/12*3*$F271*$G271*$I271*$K271*R$9)</f>
        <v>0</v>
      </c>
      <c r="S271" s="44">
        <v>0</v>
      </c>
      <c r="T271" s="44">
        <f t="shared" ref="T271:T279" si="2546">(S271/12*5*$D271*$G271*$H271*$K271*T$8)+(S271/12*4*$E271*$G271*$I271*$K271*T$9)+(S271/12*3*$F271*$G271*$I271*$K271*T$9)</f>
        <v>0</v>
      </c>
      <c r="U271" s="44"/>
      <c r="V271" s="44">
        <f t="shared" ref="V271:V279" si="2547">(U271/12*5*$D271*$G271*$H271*$K271*V$8)+(U271/12*4*$E271*$G271*$I271*$K271*V$9)+(U271/12*3*$F271*$G271*$I271*$K271*V$9)</f>
        <v>0</v>
      </c>
      <c r="W271" s="44">
        <v>0</v>
      </c>
      <c r="X271" s="44">
        <f t="shared" ref="X271:X279" si="2548">(W271/12*5*$D271*$G271*$H271*$K271*X$8)+(W271/12*4*$E271*$G271*$I271*$K271*X$9)+(W271/12*3*$F271*$G271*$I271*$K271*X$9)</f>
        <v>0</v>
      </c>
      <c r="Y271" s="44">
        <v>3</v>
      </c>
      <c r="Z271" s="44">
        <f t="shared" ref="Z271:Z279" si="2549">(Y271/12*5*$D271*$G271*$H271*$K271*Z$8)+(Y271/12*4*$E271*$G271*$I271*$K271*Z$9)+(Y271/12*3*$F271*$G271*$I271*$K271*Z$9)</f>
        <v>56176.737925000009</v>
      </c>
      <c r="AA271" s="44">
        <v>0</v>
      </c>
      <c r="AB271" s="44">
        <f t="shared" ref="AB271:AB279" si="2550">(AA271/12*5*$D271*$G271*$H271*$K271*AB$8)+(AA271/12*4*$E271*$G271*$I271*$K271*AB$9)+(AA271/12*3*$F271*$G271*$I271*$K271*AB$9)</f>
        <v>0</v>
      </c>
      <c r="AC271" s="44">
        <v>0</v>
      </c>
      <c r="AD271" s="44">
        <f t="shared" ref="AD271:AD279" si="2551">(AC271/12*5*$D271*$G271*$H271*$K271*AD$8)+(AC271/12*4*$E271*$G271*$I271*$K271*AD$9)+(AC271/12*3*$F271*$G271*$I271*$K271*AD$9)</f>
        <v>0</v>
      </c>
      <c r="AE271" s="44">
        <v>18</v>
      </c>
      <c r="AF271" s="44">
        <f t="shared" ref="AF271:AF279" si="2552">(AE271/12*5*$D271*$G271*$H271*$K271*AF$8)+(AE271/12*4*$E271*$G271*$I271*$K271*AF$9)+(AE271/12*3*$F271*$G271*$I271*$K271*AF$9)</f>
        <v>396738.82500000001</v>
      </c>
      <c r="AG271" s="44">
        <v>179</v>
      </c>
      <c r="AH271" s="44">
        <f t="shared" ref="AH271:AH279" si="2553">(AG271/12*5*$D271*$G271*$H271*$K271*AH$8)+(AG271/12*4*$E271*$G271*$I271*$K271*AH$9)+(AG271/12*3*$F271*$G271*$I271*$K271*AH$9)</f>
        <v>3351878.6961916662</v>
      </c>
      <c r="AI271" s="44">
        <v>2</v>
      </c>
      <c r="AJ271" s="44">
        <f t="shared" ref="AJ271:AJ279" si="2554">(AI271/12*5*$D271*$G271*$H271*$K271*AJ$8)+(AI271/12*4*$E271*$G271*$I271*$K271*AJ$9)+(AI271/12*3*$F271*$G271*$I271*$K271*AJ$9)</f>
        <v>31888.115116666664</v>
      </c>
      <c r="AK271" s="44"/>
      <c r="AL271" s="44">
        <f t="shared" ref="AL271:AL279" si="2555">(AK271/12*5*$D271*$G271*$H271*$K271*AL$8)+(AK271/12*4*$E271*$G271*$I271*$K271*AL$9)+(AK271/12*3*$F271*$G271*$I271*$K271*AL$9)</f>
        <v>0</v>
      </c>
      <c r="AM271" s="47">
        <v>0</v>
      </c>
      <c r="AN271" s="44">
        <f t="shared" ref="AN271:AN279" si="2556">(AM271/12*5*$D271*$G271*$H271*$K271*AN$8)+(AM271/12*4*$E271*$G271*$I271*$K271*AN$9)+(AM271/12*3*$F271*$G271*$I271*$K271*AN$9)</f>
        <v>0</v>
      </c>
      <c r="AO271" s="48">
        <v>44</v>
      </c>
      <c r="AP271" s="44">
        <f t="shared" ref="AP271:AP279" si="2557">(AO271/12*5*$D271*$G271*$H271*$L271*AP$8)+(AO271/12*4*$E271*$G271*$I271*$L271*AP$9)+(AO271/12*3*$F271*$G271*$I271*$L271*AP$9)</f>
        <v>952361.5529120001</v>
      </c>
      <c r="AQ271" s="44">
        <v>4</v>
      </c>
      <c r="AR271" s="44">
        <f t="shared" ref="AR271:AR279" si="2558">(AQ271/12*5*$D271*$G271*$H271*$L271*AR$8)+(AQ271/12*4*$E271*$G271*$I271*$L271*AR$9)+(AQ271/12*3*$F271*$G271*$I271*$L271*AR$9)</f>
        <v>76531.476280000003</v>
      </c>
      <c r="AS271" s="44">
        <v>5</v>
      </c>
      <c r="AT271" s="44">
        <f t="shared" ref="AT271:AT279" si="2559">(AS271/12*5*$D271*$G271*$H271*$L271*AT$8)+(AS271/12*4*$E271*$G271*$I271*$L271*AT$9)+(AS271/12*3*$F271*$G271*$I271*$L271*AT$10)</f>
        <v>108222.90374000001</v>
      </c>
      <c r="AU271" s="44">
        <v>0</v>
      </c>
      <c r="AV271" s="44">
        <f t="shared" ref="AV271:AV279" si="2560">(AU271/12*5*$D271*$G271*$H271*$L271*AV$8)+(AU271/12*4*$E271*$G271*$I271*$L271*AV$9)+(AU271/12*3*$F271*$G271*$I271*$L271*AV$9)</f>
        <v>0</v>
      </c>
      <c r="AW271" s="44"/>
      <c r="AX271" s="44">
        <f t="shared" ref="AX271:AX279" si="2561">(AW271/12*5*$D271*$G271*$H271*$K271*AX$8)+(AW271/12*4*$E271*$G271*$I271*$K271*AX$9)+(AW271/12*3*$F271*$G271*$I271*$K271*AX$9)</f>
        <v>0</v>
      </c>
      <c r="AY271" s="44"/>
      <c r="AZ271" s="44">
        <f t="shared" ref="AZ271:AZ279" si="2562">(AY271/12*5*$D271*$G271*$H271*$K271*AZ$8)+(AY271/12*4*$E271*$G271*$I271*$K271*AZ$9)+(AY271/12*3*$F271*$G271*$I271*$K271*AZ$9)</f>
        <v>0</v>
      </c>
      <c r="BA271" s="44">
        <v>5</v>
      </c>
      <c r="BB271" s="44">
        <f t="shared" ref="BB271:BB279" si="2563">(BA271/12*5*$D271*$G271*$H271*$L271*BB$8)+(BA271/12*4*$E271*$G271*$I271*$L271*BB$9)+(BA271/12*3*$F271*$G271*$I271*$L271*BB$9)</f>
        <v>105268.03490000001</v>
      </c>
      <c r="BC271" s="44">
        <v>0</v>
      </c>
      <c r="BD271" s="44">
        <f t="shared" ref="BD271:BD279" si="2564">(BC271/12*5*$D271*$G271*$H271*$K271*BD$8)+(BC271/12*4*$E271*$G271*$I271*$K271*BD$9)+(BC271/12*3*$F271*$G271*$I271*$K271*BD$9)</f>
        <v>0</v>
      </c>
      <c r="BE271" s="44">
        <v>0</v>
      </c>
      <c r="BF271" s="44">
        <f t="shared" ref="BF271:BF279" si="2565">(BE271/12*5*$D271*$G271*$H271*$K271*BF$8)+(BE271/12*4*$E271*$G271*$I271*$K271*BF$9)+(BE271/12*3*$F271*$G271*$I271*$K271*BF$9)</f>
        <v>0</v>
      </c>
      <c r="BG271" s="44">
        <v>0</v>
      </c>
      <c r="BH271" s="44">
        <f t="shared" ref="BH271:BH279" si="2566">(BG271/12*5*$D271*$G271*$H271*$K271*BH$8)+(BG271/12*4*$E271*$G271*$I271*$K271*BH$9)+(BG271/12*3*$F271*$G271*$I271*$K271*BH$9)</f>
        <v>0</v>
      </c>
      <c r="BI271" s="44">
        <v>0</v>
      </c>
      <c r="BJ271" s="44">
        <f t="shared" ref="BJ271:BJ279" si="2567">(BI271/12*5*$D271*$G271*$H271*$L271*BJ$8)+(BI271/12*4*$E271*$G271*$I271*$L271*BJ$9)+(BI271/12*3*$F271*$G271*$I271*$L271*BJ$9)</f>
        <v>0</v>
      </c>
      <c r="BK271" s="44">
        <v>59</v>
      </c>
      <c r="BL271" s="44">
        <f t="shared" ref="BL271:BL279" si="2568">(BK271/12*5*$D271*$G271*$H271*$K271*BL$8)+(BK271/12*4*$E271*$G271*$I271*$K271*BL$9)+(BK271/12*3*$F271*$G271*$I271*$K271*BL$9)</f>
        <v>1112281.9863925001</v>
      </c>
      <c r="BM271" s="44">
        <v>3</v>
      </c>
      <c r="BN271" s="44">
        <f t="shared" ref="BN271:BN279" si="2569">(BM271/12*5*$D271*$G271*$H271*$K271*BN$8)+(BM271/12*4*$E271*$G271*$I271*$K271*BN$9)+(BM271/12*3*$F271*$G271*$I271*$K271*BN$9)</f>
        <v>54111.451870000004</v>
      </c>
      <c r="BO271" s="54">
        <v>0</v>
      </c>
      <c r="BP271" s="44">
        <f t="shared" ref="BP271:BP279" si="2570">(BO271/12*5*$D271*$G271*$H271*$L271*BP$8)+(BO271/12*4*$E271*$G271*$I271*$L271*BP$9)+(BO271/12*3*$F271*$G271*$I271*$L271*BP$9)</f>
        <v>0</v>
      </c>
      <c r="BQ271" s="44">
        <v>52</v>
      </c>
      <c r="BR271" s="44">
        <f t="shared" ref="BR271:BR279" si="2571">(BQ271/12*5*$D271*$G271*$H271*$L271*BR$8)+(BQ271/12*4*$E271*$G271*$I271*$L271*BR$9)+(BQ271/12*3*$F271*$G271*$I271*$L271*BR$9)</f>
        <v>1243326.57904</v>
      </c>
      <c r="BS271" s="44">
        <v>4</v>
      </c>
      <c r="BT271" s="44">
        <f t="shared" ref="BT271:BT279" si="2572">(BS271/12*5*$D271*$G271*$H271*$K271*BT$8)+(BS271/12*4*$E271*$G271*$I271*$K271*BT$9)+(BS271/12*3*$F271*$G271*$I271*$K271*BT$9)</f>
        <v>64183.525466666666</v>
      </c>
      <c r="BU271" s="44">
        <v>6</v>
      </c>
      <c r="BV271" s="44">
        <f t="shared" ref="BV271:BV279" si="2573">(BU271/12*5*$D271*$G271*$H271*$K271*BV$8)+(BU271/12*4*$E271*$G271*$I271*$K271*BV$9)+(BU271/12*3*$F271*$G271*$I271*$K271*BV$9)</f>
        <v>79770.953080000007</v>
      </c>
      <c r="BW271" s="44">
        <v>0</v>
      </c>
      <c r="BX271" s="44">
        <f t="shared" ref="BX271:BX279" si="2574">(BW271/12*5*$D271*$G271*$H271*$L271*BX$8)+(BW271/12*4*$E271*$G271*$I271*$L271*BX$9)+(BW271/12*3*$F271*$G271*$I271*$L271*BX$9)</f>
        <v>0</v>
      </c>
      <c r="BY271" s="44"/>
      <c r="BZ271" s="44">
        <f t="shared" ref="BZ271:BZ279" si="2575">(BY271/12*5*$D271*$G271*$H271*$L271*BZ$8)+(BY271/12*4*$E271*$G271*$I271*$L271*BZ$9)+(BY271/12*3*$F271*$G271*$I271*$L271*BZ$9)</f>
        <v>0</v>
      </c>
      <c r="CA271" s="44">
        <v>0</v>
      </c>
      <c r="CB271" s="44">
        <f t="shared" ref="CB271:CB279" si="2576">(CA271/12*5*$D271*$G271*$H271*$K271*CB$8)+(CA271/12*4*$E271*$G271*$I271*$K271*CB$9)+(CA271/12*3*$F271*$G271*$I271*$K271*CB$9)</f>
        <v>0</v>
      </c>
      <c r="CC271" s="44">
        <v>2</v>
      </c>
      <c r="CD271" s="44">
        <f t="shared" ref="CD271:CD279" si="2577">(CC271/12*5*$D271*$G271*$H271*$L271*CD$8)+(CC271/12*4*$E271*$G271*$I271*$L271*CD$9)+(CC271/12*3*$F271*$G271*$I271*$L271*CD$9)</f>
        <v>38510.115279999998</v>
      </c>
      <c r="CE271" s="44">
        <v>0</v>
      </c>
      <c r="CF271" s="44">
        <f t="shared" ref="CF271:CF279" si="2578">(CE271/12*5*$D271*$G271*$H271*$K271*CF$8)+(CE271/12*4*$E271*$G271*$I271*$K271*CF$9)+(CE271/12*3*$F271*$G271*$I271*$K271*CF$9)</f>
        <v>0</v>
      </c>
      <c r="CG271" s="44"/>
      <c r="CH271" s="44">
        <f t="shared" ref="CH271:CH279" si="2579">(CG271/12*5*$D271*$G271*$H271*$K271*CH$8)+(CG271/12*4*$E271*$G271*$I271*$K271*CH$9)+(CG271/12*3*$F271*$G271*$I271*$K271*CH$9)</f>
        <v>0</v>
      </c>
      <c r="CI271" s="44">
        <v>11</v>
      </c>
      <c r="CJ271" s="44">
        <f t="shared" ref="CJ271:CJ279" si="2580">(CI271/12*5*$D271*$G271*$H271*$K271*CJ$8)+(CI271/12*4*$E271*$G271*$I271*$K271*CJ$9)+(CI271/12*3*$F271*$G271*$I271*$K271*CJ$9)</f>
        <v>146246.74731333333</v>
      </c>
      <c r="CK271" s="44">
        <v>11</v>
      </c>
      <c r="CL271" s="44">
        <f t="shared" ref="CL271:CL279" si="2581">(CK271/12*5*$D271*$G271*$H271*$K271*CL$8)+(CK271/12*4*$E271*$G271*$I271*$K271*CL$9)+(CK271/12*3*$F271*$G271*$I271*$K271*CL$9)</f>
        <v>192991.39731666664</v>
      </c>
      <c r="CM271" s="44">
        <v>57</v>
      </c>
      <c r="CN271" s="44">
        <f t="shared" ref="CN271:CN279" si="2582">(CM271/12*5*$D271*$G271*$H271*$L271*CN$8)+(CM271/12*4*$E271*$G271*$I271*$L271*CN$9)+(CM271/12*3*$F271*$G271*$I271*$L271*CN$9)</f>
        <v>1223039.2678770002</v>
      </c>
      <c r="CO271" s="44">
        <v>5</v>
      </c>
      <c r="CP271" s="44">
        <f t="shared" ref="CP271:CP279" si="2583">(CO271/12*5*$D271*$G271*$H271*$L271*CP$8)+(CO271/12*4*$E271*$G271*$I271*$L271*CP$9)+(CO271/12*3*$F271*$G271*$I271*$L271*CP$9)</f>
        <v>123335.50246500001</v>
      </c>
      <c r="CQ271" s="49">
        <v>6</v>
      </c>
      <c r="CR271" s="44">
        <f t="shared" ref="CR271:CR279" si="2584">(CQ271/12*5*$D271*$G271*$H271*$K271*CR$8)+(CQ271/12*4*$E271*$G271*$I271*$K271*CR$9)+(CQ271/12*3*$F271*$G271*$I271*$K271*CR$9)</f>
        <v>119550.63259999998</v>
      </c>
      <c r="CS271" s="44">
        <v>21</v>
      </c>
      <c r="CT271" s="44">
        <f t="shared" ref="CT271:CT279" si="2585">(CS271/12*5*$D271*$G271*$H271*$L271*CT$8)+(CS271/12*4*$E271*$G271*$I271*$L271*CT$9)+(CS271/12*3*$F271*$G271*$I271*$L271*CT$9)</f>
        <v>506293.32104399992</v>
      </c>
      <c r="CU271" s="44">
        <v>1</v>
      </c>
      <c r="CV271" s="44">
        <f t="shared" ref="CV271:CV279" si="2586">(CU271/12*5*$D271*$G271*$H271*$L271*CV$8)+(CU271/12*4*$E271*$G271*$I271*$L271*CV$9)+(CU271/12*3*$F271*$G271*$I271*$L271*CV$9)</f>
        <v>20956.740657999999</v>
      </c>
      <c r="CW271" s="44">
        <v>18</v>
      </c>
      <c r="CX271" s="44">
        <f t="shared" ref="CX271:CX279" si="2587">(CW271/12*5*$D271*$G271*$H271*$L271*CX$8)+(CW271/12*4*$E271*$G271*$I271*$L271*CX$9)+(CW271/12*3*$F271*$G271*$I271*$L271*CX$9)</f>
        <v>434770.35298199998</v>
      </c>
      <c r="CY271" s="44">
        <v>15</v>
      </c>
      <c r="CZ271" s="44">
        <f t="shared" ref="CZ271:CZ279" si="2588">(CY271/12*5*$D271*$G271*$H271*$L271*CZ$8)+(CY271/12*4*$E271*$G271*$I271*$L271*CZ$9)+(CY271/12*3*$F271*$G271*$I271*$L271*CZ$9)</f>
        <v>361638.08645999996</v>
      </c>
      <c r="DA271" s="44">
        <v>25</v>
      </c>
      <c r="DB271" s="44">
        <f t="shared" ref="DB271:DB279" si="2589">(DA271/12*5*$D271*$G271*$H271*$L271*DB$8)+(DA271/12*4*$E271*$G271*$I271*$L271*DB$9)+(DA271/12*3*$F271*$G271*$I271*$L271*DB$9)</f>
        <v>603847.71247499995</v>
      </c>
      <c r="DC271" s="44">
        <v>6</v>
      </c>
      <c r="DD271" s="44">
        <f t="shared" ref="DD271:DD279" si="2590">(DC271/12*5*$D271*$G271*$H271*$K271*DD$8)+(DC271/12*4*$E271*$G271*$I271*$K271*DD$9)+(DC271/12*3*$F271*$G271*$I271*$K271*DD$9)</f>
        <v>119550.63259999998</v>
      </c>
      <c r="DE271" s="44">
        <v>8</v>
      </c>
      <c r="DF271" s="44">
        <f t="shared" ref="DF271:DF279" si="2591">(DE271/12*5*$D271*$G271*$H271*$K271*DF$8)+(DE271/12*4*$E271*$G271*$I271*$K271*DF$9)+(DE271/12*3*$F271*$G271*$I271*$K271*DF$9)</f>
        <v>164149.31838666668</v>
      </c>
      <c r="DG271" s="44">
        <v>3</v>
      </c>
      <c r="DH271" s="44">
        <f t="shared" ref="DH271:DH279" si="2592">(DG271/12*5*$D271*$G271*$H271*$L271*DH$8)+(DG271/12*4*$E271*$G271*$I271*$L271*DH$9)+(DG271/12*3*$F271*$G271*$I271*$L271*DH$9)</f>
        <v>80197.100550000003</v>
      </c>
      <c r="DI271" s="44">
        <v>7</v>
      </c>
      <c r="DJ271" s="44">
        <f t="shared" ref="DJ271:DJ279" si="2593">(DI271/12*5*$D271*$G271*$H271*$L271*DJ$8)+(DI271/12*4*$E271*$G271*$I271*$L271*DJ$9)+(DI271/12*3*$F271*$G271*$I271*$L271*DJ$9)</f>
        <v>181494.02334000001</v>
      </c>
      <c r="DK271" s="44">
        <v>5</v>
      </c>
      <c r="DL271" s="44">
        <f t="shared" ref="DL271:DL279" si="2594">(DK271/12*5*$D271*$G271*$H271*$M271*DL$8)+(DK271/12*4*$E271*$G271*$I271*$M271*DL$9)+(DK271/12*3*$F271*$G271*$I271*$M271*DL$9)</f>
        <v>177420.17284375004</v>
      </c>
      <c r="DM271" s="44">
        <v>7</v>
      </c>
      <c r="DN271" s="44">
        <f t="shared" si="2539"/>
        <v>268483.5912879167</v>
      </c>
      <c r="DO271" s="44"/>
      <c r="DP271" s="44">
        <f t="shared" si="2541"/>
        <v>0</v>
      </c>
      <c r="DQ271" s="44">
        <f t="shared" si="2540"/>
        <v>635</v>
      </c>
      <c r="DR271" s="44">
        <f t="shared" si="2540"/>
        <v>13200415.463652166</v>
      </c>
    </row>
    <row r="272" spans="1:122" ht="30.75" customHeight="1" x14ac:dyDescent="0.25">
      <c r="A272" s="51"/>
      <c r="B272" s="52">
        <v>232</v>
      </c>
      <c r="C272" s="38" t="s">
        <v>403</v>
      </c>
      <c r="D272" s="39">
        <f t="shared" si="2543"/>
        <v>19063</v>
      </c>
      <c r="E272" s="40">
        <v>18530</v>
      </c>
      <c r="F272" s="40">
        <v>18715</v>
      </c>
      <c r="G272" s="53">
        <v>1.2</v>
      </c>
      <c r="H272" s="42">
        <v>1</v>
      </c>
      <c r="I272" s="42">
        <v>1</v>
      </c>
      <c r="J272" s="43"/>
      <c r="K272" s="39">
        <v>1.4</v>
      </c>
      <c r="L272" s="39">
        <v>1.68</v>
      </c>
      <c r="M272" s="39">
        <v>2.23</v>
      </c>
      <c r="N272" s="39">
        <v>2.57</v>
      </c>
      <c r="O272" s="44">
        <v>67</v>
      </c>
      <c r="P272" s="44">
        <f t="shared" si="2544"/>
        <v>2247069.5169999995</v>
      </c>
      <c r="Q272" s="44">
        <v>0</v>
      </c>
      <c r="R272" s="44">
        <f t="shared" si="2545"/>
        <v>0</v>
      </c>
      <c r="S272" s="44">
        <v>0</v>
      </c>
      <c r="T272" s="44">
        <f t="shared" si="2546"/>
        <v>0</v>
      </c>
      <c r="U272" s="44"/>
      <c r="V272" s="44">
        <f t="shared" si="2547"/>
        <v>0</v>
      </c>
      <c r="W272" s="44">
        <v>14</v>
      </c>
      <c r="X272" s="44">
        <f t="shared" si="2548"/>
        <v>472712.80980000005</v>
      </c>
      <c r="Y272" s="44">
        <v>7</v>
      </c>
      <c r="Z272" s="44">
        <f t="shared" si="2549"/>
        <v>234768.45699999999</v>
      </c>
      <c r="AA272" s="44">
        <v>0</v>
      </c>
      <c r="AB272" s="44">
        <f t="shared" si="2550"/>
        <v>0</v>
      </c>
      <c r="AC272" s="44">
        <v>0</v>
      </c>
      <c r="AD272" s="44">
        <f t="shared" si="2551"/>
        <v>0</v>
      </c>
      <c r="AE272" s="44">
        <v>0</v>
      </c>
      <c r="AF272" s="44">
        <f t="shared" si="2552"/>
        <v>0</v>
      </c>
      <c r="AG272" s="44">
        <v>0</v>
      </c>
      <c r="AH272" s="44">
        <f t="shared" si="2553"/>
        <v>0</v>
      </c>
      <c r="AI272" s="44">
        <v>5</v>
      </c>
      <c r="AJ272" s="44">
        <f t="shared" si="2554"/>
        <v>142782.60500000001</v>
      </c>
      <c r="AK272" s="44"/>
      <c r="AL272" s="44">
        <f t="shared" si="2555"/>
        <v>0</v>
      </c>
      <c r="AM272" s="47">
        <v>0</v>
      </c>
      <c r="AN272" s="44">
        <f t="shared" si="2556"/>
        <v>0</v>
      </c>
      <c r="AO272" s="48">
        <v>97</v>
      </c>
      <c r="AP272" s="44">
        <f t="shared" si="2557"/>
        <v>3760342.0881600007</v>
      </c>
      <c r="AQ272" s="44">
        <v>0</v>
      </c>
      <c r="AR272" s="44">
        <f t="shared" si="2558"/>
        <v>0</v>
      </c>
      <c r="AS272" s="44">
        <v>7</v>
      </c>
      <c r="AT272" s="44">
        <f t="shared" si="2559"/>
        <v>271364.89296000003</v>
      </c>
      <c r="AU272" s="44">
        <v>2</v>
      </c>
      <c r="AV272" s="44">
        <f t="shared" si="2560"/>
        <v>80011.654799999989</v>
      </c>
      <c r="AW272" s="44"/>
      <c r="AX272" s="44">
        <f t="shared" si="2561"/>
        <v>0</v>
      </c>
      <c r="AY272" s="44"/>
      <c r="AZ272" s="44">
        <f t="shared" si="2562"/>
        <v>0</v>
      </c>
      <c r="BA272" s="44">
        <v>31</v>
      </c>
      <c r="BB272" s="44">
        <f t="shared" si="2563"/>
        <v>1168946.5367999999</v>
      </c>
      <c r="BC272" s="44">
        <v>0</v>
      </c>
      <c r="BD272" s="44">
        <f t="shared" si="2564"/>
        <v>0</v>
      </c>
      <c r="BE272" s="44">
        <v>0</v>
      </c>
      <c r="BF272" s="44">
        <f t="shared" si="2565"/>
        <v>0</v>
      </c>
      <c r="BG272" s="44">
        <v>0</v>
      </c>
      <c r="BH272" s="44">
        <f t="shared" si="2566"/>
        <v>0</v>
      </c>
      <c r="BI272" s="44">
        <v>0</v>
      </c>
      <c r="BJ272" s="44">
        <f t="shared" si="2567"/>
        <v>0</v>
      </c>
      <c r="BK272" s="44">
        <v>121</v>
      </c>
      <c r="BL272" s="44">
        <f t="shared" si="2568"/>
        <v>4085589.2847000002</v>
      </c>
      <c r="BM272" s="44"/>
      <c r="BN272" s="44">
        <f t="shared" si="2569"/>
        <v>0</v>
      </c>
      <c r="BO272" s="54">
        <v>0</v>
      </c>
      <c r="BP272" s="44">
        <f t="shared" si="2570"/>
        <v>0</v>
      </c>
      <c r="BQ272" s="44">
        <v>0</v>
      </c>
      <c r="BR272" s="44">
        <f t="shared" si="2571"/>
        <v>0</v>
      </c>
      <c r="BS272" s="44">
        <v>0</v>
      </c>
      <c r="BT272" s="44">
        <f t="shared" si="2572"/>
        <v>0</v>
      </c>
      <c r="BU272" s="44">
        <v>0</v>
      </c>
      <c r="BV272" s="44">
        <f t="shared" si="2573"/>
        <v>0</v>
      </c>
      <c r="BW272" s="44">
        <v>0</v>
      </c>
      <c r="BX272" s="44">
        <f t="shared" si="2574"/>
        <v>0</v>
      </c>
      <c r="BY272" s="44"/>
      <c r="BZ272" s="44">
        <f t="shared" si="2575"/>
        <v>0</v>
      </c>
      <c r="CA272" s="44">
        <v>0</v>
      </c>
      <c r="CB272" s="44">
        <f t="shared" si="2576"/>
        <v>0</v>
      </c>
      <c r="CC272" s="44"/>
      <c r="CD272" s="44">
        <f t="shared" si="2577"/>
        <v>0</v>
      </c>
      <c r="CE272" s="44"/>
      <c r="CF272" s="44">
        <f t="shared" si="2578"/>
        <v>0</v>
      </c>
      <c r="CG272" s="44"/>
      <c r="CH272" s="44">
        <f t="shared" si="2579"/>
        <v>0</v>
      </c>
      <c r="CI272" s="44">
        <v>4</v>
      </c>
      <c r="CJ272" s="44">
        <f t="shared" si="2580"/>
        <v>95248.899199999985</v>
      </c>
      <c r="CK272" s="44"/>
      <c r="CL272" s="44">
        <f t="shared" si="2581"/>
        <v>0</v>
      </c>
      <c r="CM272" s="44">
        <v>8</v>
      </c>
      <c r="CN272" s="44">
        <f t="shared" si="2582"/>
        <v>307441.13567999995</v>
      </c>
      <c r="CO272" s="44">
        <v>4</v>
      </c>
      <c r="CP272" s="44">
        <f t="shared" si="2583"/>
        <v>176719.52591999999</v>
      </c>
      <c r="CQ272" s="49">
        <v>2</v>
      </c>
      <c r="CR272" s="44">
        <f t="shared" si="2584"/>
        <v>71373.511999999988</v>
      </c>
      <c r="CS272" s="44">
        <v>7</v>
      </c>
      <c r="CT272" s="44">
        <f t="shared" si="2585"/>
        <v>302264.66928000003</v>
      </c>
      <c r="CU272" s="44"/>
      <c r="CV272" s="44">
        <f t="shared" si="2586"/>
        <v>0</v>
      </c>
      <c r="CW272" s="44">
        <v>4</v>
      </c>
      <c r="CX272" s="44">
        <f t="shared" si="2587"/>
        <v>173042.92655999996</v>
      </c>
      <c r="CY272" s="44">
        <v>3</v>
      </c>
      <c r="CZ272" s="44">
        <f t="shared" si="2588"/>
        <v>129542.00111999999</v>
      </c>
      <c r="DA272" s="44">
        <v>8</v>
      </c>
      <c r="DB272" s="44">
        <f t="shared" si="2589"/>
        <v>346085.85311999993</v>
      </c>
      <c r="DC272" s="44">
        <v>4</v>
      </c>
      <c r="DD272" s="44">
        <f t="shared" si="2590"/>
        <v>142747.02399999998</v>
      </c>
      <c r="DE272" s="44"/>
      <c r="DF272" s="44">
        <f t="shared" si="2591"/>
        <v>0</v>
      </c>
      <c r="DG272" s="44"/>
      <c r="DH272" s="44">
        <f t="shared" si="2592"/>
        <v>0</v>
      </c>
      <c r="DI272" s="44">
        <v>3</v>
      </c>
      <c r="DJ272" s="44">
        <f t="shared" si="2593"/>
        <v>139313.10959999997</v>
      </c>
      <c r="DK272" s="44"/>
      <c r="DL272" s="44">
        <f t="shared" si="2594"/>
        <v>0</v>
      </c>
      <c r="DM272" s="44">
        <v>1</v>
      </c>
      <c r="DN272" s="44">
        <f t="shared" si="2539"/>
        <v>68695.16194999998</v>
      </c>
      <c r="DO272" s="44"/>
      <c r="DP272" s="44">
        <f t="shared" si="2541"/>
        <v>0</v>
      </c>
      <c r="DQ272" s="44">
        <f t="shared" si="2540"/>
        <v>399</v>
      </c>
      <c r="DR272" s="44">
        <f t="shared" si="2540"/>
        <v>14416061.664649997</v>
      </c>
    </row>
    <row r="273" spans="1:122" ht="30" customHeight="1" x14ac:dyDescent="0.25">
      <c r="A273" s="51"/>
      <c r="B273" s="52">
        <v>233</v>
      </c>
      <c r="C273" s="38" t="s">
        <v>404</v>
      </c>
      <c r="D273" s="39">
        <f t="shared" si="2543"/>
        <v>19063</v>
      </c>
      <c r="E273" s="40">
        <v>18530</v>
      </c>
      <c r="F273" s="40">
        <v>18715</v>
      </c>
      <c r="G273" s="53">
        <v>1.42</v>
      </c>
      <c r="H273" s="42">
        <v>1</v>
      </c>
      <c r="I273" s="42">
        <v>1</v>
      </c>
      <c r="J273" s="43"/>
      <c r="K273" s="39">
        <v>1.4</v>
      </c>
      <c r="L273" s="39">
        <v>1.68</v>
      </c>
      <c r="M273" s="39">
        <v>2.23</v>
      </c>
      <c r="N273" s="39">
        <v>2.57</v>
      </c>
      <c r="O273" s="44">
        <v>22</v>
      </c>
      <c r="P273" s="44">
        <f t="shared" si="2544"/>
        <v>873115.0710333332</v>
      </c>
      <c r="Q273" s="44">
        <v>1</v>
      </c>
      <c r="R273" s="44">
        <f t="shared" si="2545"/>
        <v>39687.048683333327</v>
      </c>
      <c r="S273" s="44">
        <v>0</v>
      </c>
      <c r="T273" s="44">
        <f t="shared" si="2546"/>
        <v>0</v>
      </c>
      <c r="U273" s="44"/>
      <c r="V273" s="44">
        <f t="shared" si="2547"/>
        <v>0</v>
      </c>
      <c r="W273" s="44">
        <v>0</v>
      </c>
      <c r="X273" s="44">
        <f t="shared" si="2548"/>
        <v>0</v>
      </c>
      <c r="Y273" s="44">
        <v>3</v>
      </c>
      <c r="Z273" s="44">
        <f t="shared" si="2549"/>
        <v>119061.14605</v>
      </c>
      <c r="AA273" s="44">
        <v>0</v>
      </c>
      <c r="AB273" s="44">
        <f t="shared" si="2550"/>
        <v>0</v>
      </c>
      <c r="AC273" s="44">
        <v>0</v>
      </c>
      <c r="AD273" s="44">
        <f t="shared" si="2551"/>
        <v>0</v>
      </c>
      <c r="AE273" s="44">
        <v>0</v>
      </c>
      <c r="AF273" s="44">
        <f t="shared" si="2552"/>
        <v>0</v>
      </c>
      <c r="AG273" s="44">
        <v>0</v>
      </c>
      <c r="AH273" s="44">
        <f t="shared" si="2553"/>
        <v>0</v>
      </c>
      <c r="AI273" s="44"/>
      <c r="AJ273" s="44">
        <f t="shared" si="2554"/>
        <v>0</v>
      </c>
      <c r="AK273" s="44"/>
      <c r="AL273" s="44">
        <f t="shared" si="2555"/>
        <v>0</v>
      </c>
      <c r="AM273" s="47">
        <v>0</v>
      </c>
      <c r="AN273" s="44">
        <f t="shared" si="2556"/>
        <v>0</v>
      </c>
      <c r="AO273" s="48">
        <v>43</v>
      </c>
      <c r="AP273" s="44">
        <f t="shared" si="2557"/>
        <v>1972564.3290639999</v>
      </c>
      <c r="AQ273" s="44">
        <v>0</v>
      </c>
      <c r="AR273" s="44">
        <f t="shared" si="2558"/>
        <v>0</v>
      </c>
      <c r="AS273" s="44"/>
      <c r="AT273" s="44">
        <f t="shared" si="2559"/>
        <v>0</v>
      </c>
      <c r="AU273" s="44"/>
      <c r="AV273" s="44">
        <f t="shared" si="2560"/>
        <v>0</v>
      </c>
      <c r="AW273" s="44"/>
      <c r="AX273" s="44">
        <f t="shared" si="2561"/>
        <v>0</v>
      </c>
      <c r="AY273" s="44"/>
      <c r="AZ273" s="44">
        <f t="shared" si="2562"/>
        <v>0</v>
      </c>
      <c r="BA273" s="44"/>
      <c r="BB273" s="44">
        <f t="shared" si="2563"/>
        <v>0</v>
      </c>
      <c r="BC273" s="44">
        <v>0</v>
      </c>
      <c r="BD273" s="44">
        <f t="shared" si="2564"/>
        <v>0</v>
      </c>
      <c r="BE273" s="44">
        <v>0</v>
      </c>
      <c r="BF273" s="44">
        <f t="shared" si="2565"/>
        <v>0</v>
      </c>
      <c r="BG273" s="44">
        <v>0</v>
      </c>
      <c r="BH273" s="44">
        <f t="shared" si="2566"/>
        <v>0</v>
      </c>
      <c r="BI273" s="44">
        <v>0</v>
      </c>
      <c r="BJ273" s="44">
        <f t="shared" si="2567"/>
        <v>0</v>
      </c>
      <c r="BK273" s="44">
        <v>25</v>
      </c>
      <c r="BL273" s="44">
        <f t="shared" si="2568"/>
        <v>998887.18737499998</v>
      </c>
      <c r="BM273" s="44">
        <v>11</v>
      </c>
      <c r="BN273" s="44">
        <f>(BM273/12*5*$D273*$G273*$H273*$K273*BN$8)+(BM273/12*4*$E273*$G273*$I273*$K273*BN$9)+(BM273/12*3*$F273*$G273*$I273*$K273*BN$10)</f>
        <v>420507.89960666664</v>
      </c>
      <c r="BO273" s="54">
        <v>0</v>
      </c>
      <c r="BP273" s="44">
        <f t="shared" si="2570"/>
        <v>0</v>
      </c>
      <c r="BQ273" s="44">
        <v>0</v>
      </c>
      <c r="BR273" s="44">
        <f t="shared" si="2571"/>
        <v>0</v>
      </c>
      <c r="BS273" s="44">
        <v>0</v>
      </c>
      <c r="BT273" s="44">
        <f t="shared" si="2572"/>
        <v>0</v>
      </c>
      <c r="BU273" s="44">
        <v>0</v>
      </c>
      <c r="BV273" s="44">
        <f t="shared" si="2573"/>
        <v>0</v>
      </c>
      <c r="BW273" s="44">
        <v>0</v>
      </c>
      <c r="BX273" s="44">
        <f t="shared" si="2574"/>
        <v>0</v>
      </c>
      <c r="BY273" s="44"/>
      <c r="BZ273" s="44">
        <f t="shared" si="2575"/>
        <v>0</v>
      </c>
      <c r="CA273" s="44">
        <v>0</v>
      </c>
      <c r="CB273" s="44">
        <f t="shared" si="2576"/>
        <v>0</v>
      </c>
      <c r="CC273" s="44"/>
      <c r="CD273" s="44">
        <f t="shared" si="2577"/>
        <v>0</v>
      </c>
      <c r="CE273" s="44">
        <v>2</v>
      </c>
      <c r="CF273" s="44">
        <f t="shared" si="2578"/>
        <v>76455.981746666657</v>
      </c>
      <c r="CG273" s="44"/>
      <c r="CH273" s="44">
        <f t="shared" si="2579"/>
        <v>0</v>
      </c>
      <c r="CI273" s="44"/>
      <c r="CJ273" s="44">
        <f t="shared" si="2580"/>
        <v>0</v>
      </c>
      <c r="CK273" s="44"/>
      <c r="CL273" s="44">
        <f t="shared" si="2581"/>
        <v>0</v>
      </c>
      <c r="CM273" s="44">
        <v>1</v>
      </c>
      <c r="CN273" s="44">
        <f t="shared" si="2582"/>
        <v>45475.667986</v>
      </c>
      <c r="CO273" s="44"/>
      <c r="CP273" s="44">
        <f t="shared" si="2583"/>
        <v>0</v>
      </c>
      <c r="CQ273" s="49">
        <v>4</v>
      </c>
      <c r="CR273" s="44">
        <f t="shared" si="2584"/>
        <v>168917.31173333328</v>
      </c>
      <c r="CS273" s="44"/>
      <c r="CT273" s="44">
        <f t="shared" si="2585"/>
        <v>0</v>
      </c>
      <c r="CU273" s="44"/>
      <c r="CV273" s="44">
        <f t="shared" si="2586"/>
        <v>0</v>
      </c>
      <c r="CW273" s="44"/>
      <c r="CX273" s="44">
        <f t="shared" si="2587"/>
        <v>0</v>
      </c>
      <c r="CY273" s="44"/>
      <c r="CZ273" s="44">
        <f t="shared" si="2588"/>
        <v>0</v>
      </c>
      <c r="DA273" s="44">
        <v>1</v>
      </c>
      <c r="DB273" s="44">
        <f t="shared" si="2589"/>
        <v>51191.865773999991</v>
      </c>
      <c r="DC273" s="44"/>
      <c r="DD273" s="44">
        <f t="shared" si="2590"/>
        <v>0</v>
      </c>
      <c r="DE273" s="44"/>
      <c r="DF273" s="44">
        <f t="shared" si="2591"/>
        <v>0</v>
      </c>
      <c r="DG273" s="44"/>
      <c r="DH273" s="44">
        <f t="shared" si="2592"/>
        <v>0</v>
      </c>
      <c r="DI273" s="44">
        <v>1</v>
      </c>
      <c r="DJ273" s="44">
        <f t="shared" si="2593"/>
        <v>54951.282119999989</v>
      </c>
      <c r="DK273" s="44"/>
      <c r="DL273" s="44">
        <f t="shared" si="2594"/>
        <v>0</v>
      </c>
      <c r="DM273" s="44"/>
      <c r="DN273" s="44">
        <f t="shared" si="2539"/>
        <v>0</v>
      </c>
      <c r="DO273" s="44"/>
      <c r="DP273" s="44">
        <f t="shared" si="2541"/>
        <v>0</v>
      </c>
      <c r="DQ273" s="44">
        <f t="shared" si="2540"/>
        <v>114</v>
      </c>
      <c r="DR273" s="44">
        <f t="shared" si="2540"/>
        <v>4820814.7911723331</v>
      </c>
    </row>
    <row r="274" spans="1:122" ht="30" customHeight="1" x14ac:dyDescent="0.25">
      <c r="A274" s="51"/>
      <c r="B274" s="52">
        <v>234</v>
      </c>
      <c r="C274" s="38" t="s">
        <v>405</v>
      </c>
      <c r="D274" s="39">
        <f t="shared" si="2543"/>
        <v>19063</v>
      </c>
      <c r="E274" s="40">
        <v>18530</v>
      </c>
      <c r="F274" s="40">
        <v>18715</v>
      </c>
      <c r="G274" s="53">
        <v>2.31</v>
      </c>
      <c r="H274" s="42">
        <v>1</v>
      </c>
      <c r="I274" s="42">
        <v>1</v>
      </c>
      <c r="J274" s="43"/>
      <c r="K274" s="39">
        <v>1.4</v>
      </c>
      <c r="L274" s="39">
        <v>1.68</v>
      </c>
      <c r="M274" s="39">
        <v>2.23</v>
      </c>
      <c r="N274" s="39">
        <v>2.57</v>
      </c>
      <c r="O274" s="44">
        <v>22</v>
      </c>
      <c r="P274" s="44">
        <f t="shared" si="2544"/>
        <v>1420349.1648500001</v>
      </c>
      <c r="Q274" s="44">
        <v>0</v>
      </c>
      <c r="R274" s="44">
        <f t="shared" si="2545"/>
        <v>0</v>
      </c>
      <c r="S274" s="44">
        <v>0</v>
      </c>
      <c r="T274" s="44">
        <f t="shared" si="2546"/>
        <v>0</v>
      </c>
      <c r="U274" s="44"/>
      <c r="V274" s="44">
        <f t="shared" si="2547"/>
        <v>0</v>
      </c>
      <c r="W274" s="44">
        <v>10</v>
      </c>
      <c r="X274" s="44">
        <f t="shared" si="2548"/>
        <v>649980.11347500002</v>
      </c>
      <c r="Y274" s="44">
        <v>2</v>
      </c>
      <c r="Z274" s="44">
        <f t="shared" si="2549"/>
        <v>129122.65134999999</v>
      </c>
      <c r="AA274" s="44">
        <v>0</v>
      </c>
      <c r="AB274" s="44">
        <f t="shared" si="2550"/>
        <v>0</v>
      </c>
      <c r="AC274" s="44">
        <v>0</v>
      </c>
      <c r="AD274" s="44">
        <f t="shared" si="2551"/>
        <v>0</v>
      </c>
      <c r="AE274" s="44">
        <v>0</v>
      </c>
      <c r="AF274" s="44">
        <f t="shared" si="2552"/>
        <v>0</v>
      </c>
      <c r="AG274" s="44">
        <v>0</v>
      </c>
      <c r="AH274" s="44">
        <f t="shared" si="2553"/>
        <v>0</v>
      </c>
      <c r="AI274" s="44">
        <v>5</v>
      </c>
      <c r="AJ274" s="44">
        <f t="shared" si="2554"/>
        <v>274856.51462500001</v>
      </c>
      <c r="AK274" s="44"/>
      <c r="AL274" s="44">
        <f t="shared" si="2555"/>
        <v>0</v>
      </c>
      <c r="AM274" s="47">
        <v>0</v>
      </c>
      <c r="AN274" s="44">
        <f t="shared" si="2556"/>
        <v>0</v>
      </c>
      <c r="AO274" s="48">
        <v>37</v>
      </c>
      <c r="AP274" s="44">
        <f t="shared" si="2557"/>
        <v>2761137.7858680002</v>
      </c>
      <c r="AQ274" s="44">
        <v>0</v>
      </c>
      <c r="AR274" s="44">
        <f t="shared" si="2558"/>
        <v>0</v>
      </c>
      <c r="AS274" s="44">
        <v>0</v>
      </c>
      <c r="AT274" s="44">
        <f t="shared" si="2559"/>
        <v>0</v>
      </c>
      <c r="AU274" s="44">
        <v>0</v>
      </c>
      <c r="AV274" s="44">
        <f t="shared" si="2560"/>
        <v>0</v>
      </c>
      <c r="AW274" s="44"/>
      <c r="AX274" s="44">
        <f t="shared" si="2561"/>
        <v>0</v>
      </c>
      <c r="AY274" s="44"/>
      <c r="AZ274" s="44">
        <f t="shared" si="2562"/>
        <v>0</v>
      </c>
      <c r="BA274" s="44"/>
      <c r="BB274" s="44">
        <f t="shared" si="2563"/>
        <v>0</v>
      </c>
      <c r="BC274" s="44">
        <v>0</v>
      </c>
      <c r="BD274" s="44">
        <f t="shared" si="2564"/>
        <v>0</v>
      </c>
      <c r="BE274" s="44">
        <v>0</v>
      </c>
      <c r="BF274" s="44">
        <f t="shared" si="2565"/>
        <v>0</v>
      </c>
      <c r="BG274" s="44">
        <v>0</v>
      </c>
      <c r="BH274" s="44">
        <f t="shared" si="2566"/>
        <v>0</v>
      </c>
      <c r="BI274" s="44">
        <v>0</v>
      </c>
      <c r="BJ274" s="44">
        <f t="shared" si="2567"/>
        <v>0</v>
      </c>
      <c r="BK274" s="44">
        <v>18</v>
      </c>
      <c r="BL274" s="44">
        <f t="shared" si="2568"/>
        <v>1169964.204255</v>
      </c>
      <c r="BM274" s="44">
        <v>0</v>
      </c>
      <c r="BN274" s="44">
        <f t="shared" si="2569"/>
        <v>0</v>
      </c>
      <c r="BO274" s="54">
        <v>0</v>
      </c>
      <c r="BP274" s="44">
        <f t="shared" si="2570"/>
        <v>0</v>
      </c>
      <c r="BQ274" s="44">
        <v>0</v>
      </c>
      <c r="BR274" s="44">
        <f t="shared" si="2571"/>
        <v>0</v>
      </c>
      <c r="BS274" s="44">
        <v>0</v>
      </c>
      <c r="BT274" s="44">
        <f t="shared" si="2572"/>
        <v>0</v>
      </c>
      <c r="BU274" s="44">
        <v>0</v>
      </c>
      <c r="BV274" s="44">
        <f t="shared" si="2573"/>
        <v>0</v>
      </c>
      <c r="BW274" s="44">
        <v>0</v>
      </c>
      <c r="BX274" s="44">
        <f t="shared" si="2574"/>
        <v>0</v>
      </c>
      <c r="BY274" s="44"/>
      <c r="BZ274" s="44">
        <f t="shared" si="2575"/>
        <v>0</v>
      </c>
      <c r="CA274" s="44">
        <v>0</v>
      </c>
      <c r="CB274" s="44">
        <f t="shared" si="2576"/>
        <v>0</v>
      </c>
      <c r="CC274" s="44"/>
      <c r="CD274" s="44">
        <f t="shared" si="2577"/>
        <v>0</v>
      </c>
      <c r="CE274" s="44">
        <v>0</v>
      </c>
      <c r="CF274" s="44">
        <f t="shared" si="2578"/>
        <v>0</v>
      </c>
      <c r="CG274" s="44"/>
      <c r="CH274" s="44">
        <f t="shared" si="2579"/>
        <v>0</v>
      </c>
      <c r="CI274" s="44"/>
      <c r="CJ274" s="44">
        <f t="shared" si="2580"/>
        <v>0</v>
      </c>
      <c r="CK274" s="44"/>
      <c r="CL274" s="44">
        <f t="shared" si="2581"/>
        <v>0</v>
      </c>
      <c r="CM274" s="44"/>
      <c r="CN274" s="44">
        <f t="shared" si="2582"/>
        <v>0</v>
      </c>
      <c r="CO274" s="44"/>
      <c r="CP274" s="44">
        <f t="shared" si="2583"/>
        <v>0</v>
      </c>
      <c r="CQ274" s="49"/>
      <c r="CR274" s="44">
        <f t="shared" si="2584"/>
        <v>0</v>
      </c>
      <c r="CS274" s="44"/>
      <c r="CT274" s="44">
        <f t="shared" si="2585"/>
        <v>0</v>
      </c>
      <c r="CU274" s="44"/>
      <c r="CV274" s="44">
        <f t="shared" si="2586"/>
        <v>0</v>
      </c>
      <c r="CW274" s="44"/>
      <c r="CX274" s="44">
        <f t="shared" si="2587"/>
        <v>0</v>
      </c>
      <c r="CY274" s="44"/>
      <c r="CZ274" s="44">
        <f t="shared" si="2588"/>
        <v>0</v>
      </c>
      <c r="DA274" s="44"/>
      <c r="DB274" s="44">
        <f t="shared" si="2589"/>
        <v>0</v>
      </c>
      <c r="DC274" s="44"/>
      <c r="DD274" s="44">
        <f t="shared" si="2590"/>
        <v>0</v>
      </c>
      <c r="DE274" s="44"/>
      <c r="DF274" s="44">
        <f t="shared" si="2591"/>
        <v>0</v>
      </c>
      <c r="DG274" s="44"/>
      <c r="DH274" s="44">
        <f t="shared" si="2592"/>
        <v>0</v>
      </c>
      <c r="DI274" s="44"/>
      <c r="DJ274" s="44">
        <f t="shared" si="2593"/>
        <v>0</v>
      </c>
      <c r="DK274" s="44"/>
      <c r="DL274" s="44">
        <f t="shared" si="2594"/>
        <v>0</v>
      </c>
      <c r="DM274" s="44"/>
      <c r="DN274" s="44">
        <f t="shared" si="2539"/>
        <v>0</v>
      </c>
      <c r="DO274" s="44"/>
      <c r="DP274" s="44">
        <f t="shared" si="2541"/>
        <v>0</v>
      </c>
      <c r="DQ274" s="44">
        <f t="shared" si="2540"/>
        <v>94</v>
      </c>
      <c r="DR274" s="44">
        <f t="shared" si="2540"/>
        <v>6405410.4344229996</v>
      </c>
    </row>
    <row r="275" spans="1:122" ht="30" customHeight="1" x14ac:dyDescent="0.25">
      <c r="A275" s="51"/>
      <c r="B275" s="52">
        <v>235</v>
      </c>
      <c r="C275" s="38" t="s">
        <v>406</v>
      </c>
      <c r="D275" s="39">
        <f t="shared" si="2543"/>
        <v>19063</v>
      </c>
      <c r="E275" s="40">
        <v>18530</v>
      </c>
      <c r="F275" s="40">
        <v>18715</v>
      </c>
      <c r="G275" s="53">
        <v>3.12</v>
      </c>
      <c r="H275" s="42">
        <v>1</v>
      </c>
      <c r="I275" s="42">
        <v>1</v>
      </c>
      <c r="J275" s="43"/>
      <c r="K275" s="39">
        <v>1.4</v>
      </c>
      <c r="L275" s="39">
        <v>1.68</v>
      </c>
      <c r="M275" s="39">
        <v>2.23</v>
      </c>
      <c r="N275" s="39">
        <v>2.57</v>
      </c>
      <c r="O275" s="44">
        <v>118</v>
      </c>
      <c r="P275" s="44">
        <f t="shared" si="2544"/>
        <v>10289566.0868</v>
      </c>
      <c r="Q275" s="44">
        <v>0</v>
      </c>
      <c r="R275" s="44">
        <f t="shared" si="2545"/>
        <v>0</v>
      </c>
      <c r="S275" s="44"/>
      <c r="T275" s="44">
        <f t="shared" si="2546"/>
        <v>0</v>
      </c>
      <c r="U275" s="44"/>
      <c r="V275" s="44">
        <f t="shared" si="2547"/>
        <v>0</v>
      </c>
      <c r="W275" s="44">
        <v>4</v>
      </c>
      <c r="X275" s="44">
        <f t="shared" si="2548"/>
        <v>351158.08727999998</v>
      </c>
      <c r="Y275" s="44">
        <v>3</v>
      </c>
      <c r="Z275" s="44">
        <f t="shared" si="2549"/>
        <v>261599.13780000003</v>
      </c>
      <c r="AA275" s="44"/>
      <c r="AB275" s="44">
        <f t="shared" si="2550"/>
        <v>0</v>
      </c>
      <c r="AC275" s="44"/>
      <c r="AD275" s="44">
        <f t="shared" si="2551"/>
        <v>0</v>
      </c>
      <c r="AE275" s="44">
        <v>0</v>
      </c>
      <c r="AF275" s="44">
        <f t="shared" si="2552"/>
        <v>0</v>
      </c>
      <c r="AG275" s="44">
        <v>0</v>
      </c>
      <c r="AH275" s="44">
        <f t="shared" si="2553"/>
        <v>0</v>
      </c>
      <c r="AI275" s="44">
        <v>3</v>
      </c>
      <c r="AJ275" s="44">
        <f t="shared" si="2554"/>
        <v>222740.86379999999</v>
      </c>
      <c r="AK275" s="44"/>
      <c r="AL275" s="44">
        <f t="shared" si="2555"/>
        <v>0</v>
      </c>
      <c r="AM275" s="47">
        <v>0</v>
      </c>
      <c r="AN275" s="44">
        <f t="shared" si="2556"/>
        <v>0</v>
      </c>
      <c r="AO275" s="48">
        <v>50</v>
      </c>
      <c r="AP275" s="44">
        <f t="shared" si="2557"/>
        <v>5039633.7264</v>
      </c>
      <c r="AQ275" s="44"/>
      <c r="AR275" s="44">
        <f t="shared" si="2558"/>
        <v>0</v>
      </c>
      <c r="AS275" s="44"/>
      <c r="AT275" s="44">
        <f t="shared" si="2559"/>
        <v>0</v>
      </c>
      <c r="AU275" s="44">
        <v>3</v>
      </c>
      <c r="AV275" s="44">
        <f t="shared" si="2560"/>
        <v>312045.45371999999</v>
      </c>
      <c r="AW275" s="44"/>
      <c r="AX275" s="44">
        <f t="shared" si="2561"/>
        <v>0</v>
      </c>
      <c r="AY275" s="44"/>
      <c r="AZ275" s="44">
        <f t="shared" si="2562"/>
        <v>0</v>
      </c>
      <c r="BA275" s="44"/>
      <c r="BB275" s="44">
        <f t="shared" si="2563"/>
        <v>0</v>
      </c>
      <c r="BC275" s="44"/>
      <c r="BD275" s="44">
        <f t="shared" si="2564"/>
        <v>0</v>
      </c>
      <c r="BE275" s="44"/>
      <c r="BF275" s="44">
        <f t="shared" si="2565"/>
        <v>0</v>
      </c>
      <c r="BG275" s="44"/>
      <c r="BH275" s="44">
        <f t="shared" si="2566"/>
        <v>0</v>
      </c>
      <c r="BI275" s="44"/>
      <c r="BJ275" s="44">
        <f t="shared" si="2567"/>
        <v>0</v>
      </c>
      <c r="BK275" s="44">
        <v>66</v>
      </c>
      <c r="BL275" s="44">
        <f t="shared" si="2568"/>
        <v>5794108.4401199995</v>
      </c>
      <c r="BM275" s="44"/>
      <c r="BN275" s="44">
        <f t="shared" si="2569"/>
        <v>0</v>
      </c>
      <c r="BO275" s="54"/>
      <c r="BP275" s="44">
        <f t="shared" si="2570"/>
        <v>0</v>
      </c>
      <c r="BQ275" s="44">
        <v>0</v>
      </c>
      <c r="BR275" s="44">
        <f t="shared" si="2571"/>
        <v>0</v>
      </c>
      <c r="BS275" s="44"/>
      <c r="BT275" s="44">
        <f t="shared" si="2572"/>
        <v>0</v>
      </c>
      <c r="BU275" s="44"/>
      <c r="BV275" s="44">
        <f t="shared" si="2573"/>
        <v>0</v>
      </c>
      <c r="BW275" s="44"/>
      <c r="BX275" s="44">
        <f t="shared" si="2574"/>
        <v>0</v>
      </c>
      <c r="BY275" s="44"/>
      <c r="BZ275" s="44">
        <f t="shared" si="2575"/>
        <v>0</v>
      </c>
      <c r="CA275" s="44"/>
      <c r="CB275" s="44">
        <f t="shared" si="2576"/>
        <v>0</v>
      </c>
      <c r="CC275" s="44"/>
      <c r="CD275" s="44">
        <f t="shared" si="2577"/>
        <v>0</v>
      </c>
      <c r="CE275" s="44"/>
      <c r="CF275" s="44">
        <f t="shared" si="2578"/>
        <v>0</v>
      </c>
      <c r="CG275" s="44"/>
      <c r="CH275" s="44">
        <f t="shared" si="2579"/>
        <v>0</v>
      </c>
      <c r="CI275" s="44"/>
      <c r="CJ275" s="44">
        <f t="shared" si="2580"/>
        <v>0</v>
      </c>
      <c r="CK275" s="44"/>
      <c r="CL275" s="44">
        <f t="shared" si="2581"/>
        <v>0</v>
      </c>
      <c r="CM275" s="44">
        <v>1</v>
      </c>
      <c r="CN275" s="44">
        <f t="shared" si="2582"/>
        <v>99918.369095999995</v>
      </c>
      <c r="CO275" s="44"/>
      <c r="CP275" s="44">
        <f t="shared" si="2583"/>
        <v>0</v>
      </c>
      <c r="CQ275" s="49"/>
      <c r="CR275" s="44">
        <f t="shared" si="2584"/>
        <v>0</v>
      </c>
      <c r="CS275" s="44"/>
      <c r="CT275" s="44">
        <f t="shared" si="2585"/>
        <v>0</v>
      </c>
      <c r="CU275" s="44"/>
      <c r="CV275" s="44">
        <f t="shared" si="2586"/>
        <v>0</v>
      </c>
      <c r="CW275" s="44"/>
      <c r="CX275" s="44">
        <f t="shared" si="2587"/>
        <v>0</v>
      </c>
      <c r="CY275" s="44"/>
      <c r="CZ275" s="44">
        <f t="shared" si="2588"/>
        <v>0</v>
      </c>
      <c r="DA275" s="44"/>
      <c r="DB275" s="44">
        <f t="shared" si="2589"/>
        <v>0</v>
      </c>
      <c r="DC275" s="44"/>
      <c r="DD275" s="44">
        <f t="shared" si="2590"/>
        <v>0</v>
      </c>
      <c r="DE275" s="44"/>
      <c r="DF275" s="44">
        <f t="shared" si="2591"/>
        <v>0</v>
      </c>
      <c r="DG275" s="44"/>
      <c r="DH275" s="44">
        <f t="shared" si="2592"/>
        <v>0</v>
      </c>
      <c r="DI275" s="44"/>
      <c r="DJ275" s="44">
        <f t="shared" si="2593"/>
        <v>0</v>
      </c>
      <c r="DK275" s="44"/>
      <c r="DL275" s="44">
        <f t="shared" si="2594"/>
        <v>0</v>
      </c>
      <c r="DM275" s="44"/>
      <c r="DN275" s="44">
        <f t="shared" si="2539"/>
        <v>0</v>
      </c>
      <c r="DO275" s="44"/>
      <c r="DP275" s="44">
        <f t="shared" si="2541"/>
        <v>0</v>
      </c>
      <c r="DQ275" s="44">
        <f t="shared" si="2540"/>
        <v>248</v>
      </c>
      <c r="DR275" s="44">
        <f t="shared" si="2540"/>
        <v>22370770.165015999</v>
      </c>
    </row>
    <row r="276" spans="1:122" ht="30" customHeight="1" x14ac:dyDescent="0.25">
      <c r="A276" s="51"/>
      <c r="B276" s="52">
        <v>236</v>
      </c>
      <c r="C276" s="38" t="s">
        <v>407</v>
      </c>
      <c r="D276" s="39">
        <f t="shared" si="2543"/>
        <v>19063</v>
      </c>
      <c r="E276" s="40">
        <v>18530</v>
      </c>
      <c r="F276" s="40">
        <v>18715</v>
      </c>
      <c r="G276" s="53">
        <v>1.08</v>
      </c>
      <c r="H276" s="42">
        <v>1</v>
      </c>
      <c r="I276" s="42">
        <v>1</v>
      </c>
      <c r="J276" s="43"/>
      <c r="K276" s="39">
        <v>1.4</v>
      </c>
      <c r="L276" s="39">
        <v>1.68</v>
      </c>
      <c r="M276" s="39">
        <v>2.23</v>
      </c>
      <c r="N276" s="39">
        <v>2.57</v>
      </c>
      <c r="O276" s="44">
        <v>35</v>
      </c>
      <c r="P276" s="44">
        <f t="shared" si="2544"/>
        <v>1056458.0564999999</v>
      </c>
      <c r="Q276" s="44">
        <v>2</v>
      </c>
      <c r="R276" s="44">
        <f t="shared" si="2545"/>
        <v>60369.031799999997</v>
      </c>
      <c r="S276" s="44">
        <v>0</v>
      </c>
      <c r="T276" s="44">
        <f t="shared" si="2546"/>
        <v>0</v>
      </c>
      <c r="U276" s="44"/>
      <c r="V276" s="44">
        <f t="shared" si="2547"/>
        <v>0</v>
      </c>
      <c r="W276" s="44">
        <v>29</v>
      </c>
      <c r="X276" s="44">
        <f t="shared" si="2548"/>
        <v>881271.73826999986</v>
      </c>
      <c r="Y276" s="44">
        <v>6</v>
      </c>
      <c r="Z276" s="44">
        <f t="shared" si="2549"/>
        <v>181107.09539999999</v>
      </c>
      <c r="AA276" s="44">
        <v>0</v>
      </c>
      <c r="AB276" s="44">
        <f t="shared" si="2550"/>
        <v>0</v>
      </c>
      <c r="AC276" s="44">
        <v>0</v>
      </c>
      <c r="AD276" s="44">
        <f t="shared" si="2551"/>
        <v>0</v>
      </c>
      <c r="AE276" s="44">
        <v>0</v>
      </c>
      <c r="AF276" s="44">
        <f t="shared" si="2552"/>
        <v>0</v>
      </c>
      <c r="AG276" s="44">
        <v>0</v>
      </c>
      <c r="AH276" s="44">
        <f t="shared" si="2553"/>
        <v>0</v>
      </c>
      <c r="AI276" s="44">
        <v>0</v>
      </c>
      <c r="AJ276" s="44">
        <f t="shared" si="2554"/>
        <v>0</v>
      </c>
      <c r="AK276" s="44"/>
      <c r="AL276" s="44">
        <f t="shared" si="2555"/>
        <v>0</v>
      </c>
      <c r="AM276" s="47">
        <v>0</v>
      </c>
      <c r="AN276" s="44">
        <f t="shared" si="2556"/>
        <v>0</v>
      </c>
      <c r="AO276" s="48">
        <v>124</v>
      </c>
      <c r="AP276" s="44">
        <f t="shared" si="2557"/>
        <v>4326331.7220480004</v>
      </c>
      <c r="AQ276" s="44">
        <v>0</v>
      </c>
      <c r="AR276" s="44">
        <f t="shared" si="2558"/>
        <v>0</v>
      </c>
      <c r="AS276" s="44">
        <v>0</v>
      </c>
      <c r="AT276" s="44">
        <f t="shared" si="2559"/>
        <v>0</v>
      </c>
      <c r="AU276" s="44">
        <v>9</v>
      </c>
      <c r="AV276" s="44">
        <f t="shared" si="2560"/>
        <v>324047.20194000006</v>
      </c>
      <c r="AW276" s="44"/>
      <c r="AX276" s="44">
        <f t="shared" si="2561"/>
        <v>0</v>
      </c>
      <c r="AY276" s="44"/>
      <c r="AZ276" s="44">
        <f t="shared" si="2562"/>
        <v>0</v>
      </c>
      <c r="BA276" s="44"/>
      <c r="BB276" s="44">
        <f t="shared" si="2563"/>
        <v>0</v>
      </c>
      <c r="BC276" s="44">
        <v>0</v>
      </c>
      <c r="BD276" s="44">
        <f t="shared" si="2564"/>
        <v>0</v>
      </c>
      <c r="BE276" s="44">
        <v>0</v>
      </c>
      <c r="BF276" s="44">
        <f t="shared" si="2565"/>
        <v>0</v>
      </c>
      <c r="BG276" s="44">
        <v>0</v>
      </c>
      <c r="BH276" s="44">
        <f t="shared" si="2566"/>
        <v>0</v>
      </c>
      <c r="BI276" s="44">
        <v>0</v>
      </c>
      <c r="BJ276" s="44">
        <f t="shared" si="2567"/>
        <v>0</v>
      </c>
      <c r="BK276" s="44">
        <v>91</v>
      </c>
      <c r="BL276" s="44">
        <f t="shared" si="2568"/>
        <v>2765369.9373300001</v>
      </c>
      <c r="BM276" s="44"/>
      <c r="BN276" s="44">
        <f t="shared" si="2569"/>
        <v>0</v>
      </c>
      <c r="BO276" s="54">
        <v>0</v>
      </c>
      <c r="BP276" s="44">
        <f t="shared" si="2570"/>
        <v>0</v>
      </c>
      <c r="BQ276" s="44">
        <v>0</v>
      </c>
      <c r="BR276" s="44">
        <f t="shared" si="2571"/>
        <v>0</v>
      </c>
      <c r="BS276" s="44">
        <v>0</v>
      </c>
      <c r="BT276" s="44">
        <f t="shared" si="2572"/>
        <v>0</v>
      </c>
      <c r="BU276" s="44">
        <v>0</v>
      </c>
      <c r="BV276" s="44">
        <f t="shared" si="2573"/>
        <v>0</v>
      </c>
      <c r="BW276" s="44">
        <v>0</v>
      </c>
      <c r="BX276" s="44">
        <f t="shared" si="2574"/>
        <v>0</v>
      </c>
      <c r="BY276" s="44"/>
      <c r="BZ276" s="44">
        <f t="shared" si="2575"/>
        <v>0</v>
      </c>
      <c r="CA276" s="44">
        <v>0</v>
      </c>
      <c r="CB276" s="44">
        <f t="shared" si="2576"/>
        <v>0</v>
      </c>
      <c r="CC276" s="44"/>
      <c r="CD276" s="44">
        <f t="shared" si="2577"/>
        <v>0</v>
      </c>
      <c r="CE276" s="44"/>
      <c r="CF276" s="44">
        <f t="shared" si="2578"/>
        <v>0</v>
      </c>
      <c r="CG276" s="44"/>
      <c r="CH276" s="44">
        <f t="shared" si="2579"/>
        <v>0</v>
      </c>
      <c r="CI276" s="44"/>
      <c r="CJ276" s="44">
        <f t="shared" si="2580"/>
        <v>0</v>
      </c>
      <c r="CK276" s="44">
        <v>1</v>
      </c>
      <c r="CL276" s="44">
        <f t="shared" si="2581"/>
        <v>28280.964599999996</v>
      </c>
      <c r="CM276" s="44">
        <v>4</v>
      </c>
      <c r="CN276" s="44">
        <f t="shared" si="2582"/>
        <v>138348.51105600002</v>
      </c>
      <c r="CO276" s="44">
        <v>1</v>
      </c>
      <c r="CP276" s="44">
        <f t="shared" si="2583"/>
        <v>39761.893332</v>
      </c>
      <c r="CQ276" s="49"/>
      <c r="CR276" s="44">
        <f t="shared" si="2584"/>
        <v>0</v>
      </c>
      <c r="CS276" s="44"/>
      <c r="CT276" s="44">
        <f t="shared" si="2585"/>
        <v>0</v>
      </c>
      <c r="CU276" s="44"/>
      <c r="CV276" s="44">
        <f t="shared" si="2586"/>
        <v>0</v>
      </c>
      <c r="CW276" s="44"/>
      <c r="CX276" s="44">
        <f t="shared" si="2587"/>
        <v>0</v>
      </c>
      <c r="CY276" s="44"/>
      <c r="CZ276" s="44">
        <f t="shared" si="2588"/>
        <v>0</v>
      </c>
      <c r="DA276" s="44">
        <v>4</v>
      </c>
      <c r="DB276" s="44">
        <f t="shared" si="2589"/>
        <v>155738.63390399999</v>
      </c>
      <c r="DC276" s="44">
        <v>3</v>
      </c>
      <c r="DD276" s="44">
        <f t="shared" si="2590"/>
        <v>96354.241199999989</v>
      </c>
      <c r="DE276" s="44">
        <v>1</v>
      </c>
      <c r="DF276" s="44">
        <f t="shared" si="2591"/>
        <v>33074.862659999999</v>
      </c>
      <c r="DG276" s="44"/>
      <c r="DH276" s="44">
        <f t="shared" si="2592"/>
        <v>0</v>
      </c>
      <c r="DI276" s="44"/>
      <c r="DJ276" s="44">
        <f t="shared" si="2593"/>
        <v>0</v>
      </c>
      <c r="DK276" s="44"/>
      <c r="DL276" s="44">
        <f t="shared" si="2594"/>
        <v>0</v>
      </c>
      <c r="DM276" s="44"/>
      <c r="DN276" s="44">
        <f t="shared" si="2539"/>
        <v>0</v>
      </c>
      <c r="DO276" s="44"/>
      <c r="DP276" s="44">
        <f t="shared" si="2541"/>
        <v>0</v>
      </c>
      <c r="DQ276" s="44">
        <f t="shared" si="2540"/>
        <v>310</v>
      </c>
      <c r="DR276" s="44">
        <f t="shared" si="2540"/>
        <v>10086513.890040003</v>
      </c>
    </row>
    <row r="277" spans="1:122" ht="30" customHeight="1" x14ac:dyDescent="0.25">
      <c r="A277" s="51"/>
      <c r="B277" s="52">
        <v>237</v>
      </c>
      <c r="C277" s="38" t="s">
        <v>408</v>
      </c>
      <c r="D277" s="39">
        <f t="shared" si="2543"/>
        <v>19063</v>
      </c>
      <c r="E277" s="40">
        <v>18530</v>
      </c>
      <c r="F277" s="40">
        <v>18715</v>
      </c>
      <c r="G277" s="53">
        <v>1.1200000000000001</v>
      </c>
      <c r="H277" s="42">
        <v>1</v>
      </c>
      <c r="I277" s="42">
        <v>1</v>
      </c>
      <c r="J277" s="43"/>
      <c r="K277" s="39">
        <v>1.4</v>
      </c>
      <c r="L277" s="39">
        <v>1.68</v>
      </c>
      <c r="M277" s="39">
        <v>2.23</v>
      </c>
      <c r="N277" s="39">
        <v>2.57</v>
      </c>
      <c r="O277" s="44">
        <v>77</v>
      </c>
      <c r="P277" s="44">
        <f t="shared" si="2544"/>
        <v>2410289.4918666668</v>
      </c>
      <c r="Q277" s="44">
        <v>0</v>
      </c>
      <c r="R277" s="44">
        <f t="shared" si="2545"/>
        <v>0</v>
      </c>
      <c r="S277" s="44">
        <v>0</v>
      </c>
      <c r="T277" s="44">
        <f t="shared" si="2546"/>
        <v>0</v>
      </c>
      <c r="U277" s="44"/>
      <c r="V277" s="44">
        <f t="shared" si="2547"/>
        <v>0</v>
      </c>
      <c r="W277" s="44">
        <v>8</v>
      </c>
      <c r="X277" s="44">
        <f t="shared" si="2548"/>
        <v>252113.49856000004</v>
      </c>
      <c r="Y277" s="44">
        <v>6</v>
      </c>
      <c r="Z277" s="44">
        <f t="shared" si="2549"/>
        <v>187814.76560000001</v>
      </c>
      <c r="AA277" s="44">
        <v>0</v>
      </c>
      <c r="AB277" s="44">
        <f t="shared" si="2550"/>
        <v>0</v>
      </c>
      <c r="AC277" s="44">
        <v>0</v>
      </c>
      <c r="AD277" s="44">
        <f t="shared" si="2551"/>
        <v>0</v>
      </c>
      <c r="AE277" s="44">
        <v>0</v>
      </c>
      <c r="AF277" s="44">
        <f t="shared" si="2552"/>
        <v>0</v>
      </c>
      <c r="AG277" s="44">
        <v>0</v>
      </c>
      <c r="AH277" s="44">
        <f t="shared" si="2553"/>
        <v>0</v>
      </c>
      <c r="AI277" s="44">
        <v>3</v>
      </c>
      <c r="AJ277" s="44">
        <f t="shared" si="2554"/>
        <v>79958.258799999996</v>
      </c>
      <c r="AK277" s="44"/>
      <c r="AL277" s="44">
        <f t="shared" si="2555"/>
        <v>0</v>
      </c>
      <c r="AM277" s="47">
        <v>0</v>
      </c>
      <c r="AN277" s="44">
        <f t="shared" si="2556"/>
        <v>0</v>
      </c>
      <c r="AO277" s="48">
        <v>125</v>
      </c>
      <c r="AP277" s="44">
        <f t="shared" si="2557"/>
        <v>4522748.216</v>
      </c>
      <c r="AQ277" s="44">
        <v>0</v>
      </c>
      <c r="AR277" s="44">
        <f t="shared" si="2558"/>
        <v>0</v>
      </c>
      <c r="AS277" s="44"/>
      <c r="AT277" s="44">
        <f t="shared" si="2559"/>
        <v>0</v>
      </c>
      <c r="AU277" s="44"/>
      <c r="AV277" s="44">
        <f t="shared" si="2560"/>
        <v>0</v>
      </c>
      <c r="AW277" s="44"/>
      <c r="AX277" s="44">
        <f t="shared" si="2561"/>
        <v>0</v>
      </c>
      <c r="AY277" s="44"/>
      <c r="AZ277" s="44">
        <f t="shared" si="2562"/>
        <v>0</v>
      </c>
      <c r="BA277" s="44">
        <v>1</v>
      </c>
      <c r="BB277" s="44">
        <f t="shared" si="2563"/>
        <v>35194.08928</v>
      </c>
      <c r="BC277" s="44">
        <v>0</v>
      </c>
      <c r="BD277" s="44">
        <f t="shared" si="2564"/>
        <v>0</v>
      </c>
      <c r="BE277" s="44">
        <v>0</v>
      </c>
      <c r="BF277" s="44">
        <f t="shared" si="2565"/>
        <v>0</v>
      </c>
      <c r="BG277" s="44">
        <v>0</v>
      </c>
      <c r="BH277" s="44">
        <f t="shared" si="2566"/>
        <v>0</v>
      </c>
      <c r="BI277" s="44">
        <v>0</v>
      </c>
      <c r="BJ277" s="44">
        <f t="shared" si="2567"/>
        <v>0</v>
      </c>
      <c r="BK277" s="44">
        <v>146</v>
      </c>
      <c r="BL277" s="44">
        <f t="shared" si="2568"/>
        <v>4601071.3487200001</v>
      </c>
      <c r="BM277" s="44"/>
      <c r="BN277" s="44">
        <f t="shared" si="2569"/>
        <v>0</v>
      </c>
      <c r="BO277" s="54">
        <v>0</v>
      </c>
      <c r="BP277" s="44">
        <f t="shared" si="2570"/>
        <v>0</v>
      </c>
      <c r="BQ277" s="44">
        <v>0</v>
      </c>
      <c r="BR277" s="44">
        <f t="shared" si="2571"/>
        <v>0</v>
      </c>
      <c r="BS277" s="44">
        <v>0</v>
      </c>
      <c r="BT277" s="44">
        <f t="shared" si="2572"/>
        <v>0</v>
      </c>
      <c r="BU277" s="44">
        <v>0</v>
      </c>
      <c r="BV277" s="44">
        <f t="shared" si="2573"/>
        <v>0</v>
      </c>
      <c r="BW277" s="44">
        <v>0</v>
      </c>
      <c r="BX277" s="44">
        <f t="shared" si="2574"/>
        <v>0</v>
      </c>
      <c r="BY277" s="44"/>
      <c r="BZ277" s="44">
        <f t="shared" si="2575"/>
        <v>0</v>
      </c>
      <c r="CA277" s="44">
        <v>0</v>
      </c>
      <c r="CB277" s="44">
        <f t="shared" si="2576"/>
        <v>0</v>
      </c>
      <c r="CC277" s="44"/>
      <c r="CD277" s="44">
        <f t="shared" si="2577"/>
        <v>0</v>
      </c>
      <c r="CE277" s="44"/>
      <c r="CF277" s="44">
        <f t="shared" si="2578"/>
        <v>0</v>
      </c>
      <c r="CG277" s="44"/>
      <c r="CH277" s="44">
        <f t="shared" si="2579"/>
        <v>0</v>
      </c>
      <c r="CI277" s="44"/>
      <c r="CJ277" s="44">
        <f t="shared" si="2580"/>
        <v>0</v>
      </c>
      <c r="CK277" s="44">
        <v>3</v>
      </c>
      <c r="CL277" s="44">
        <f t="shared" si="2581"/>
        <v>87985.223200000008</v>
      </c>
      <c r="CM277" s="44">
        <v>13</v>
      </c>
      <c r="CN277" s="44">
        <f t="shared" si="2582"/>
        <v>466285.72244799999</v>
      </c>
      <c r="CO277" s="44">
        <v>7</v>
      </c>
      <c r="CP277" s="44">
        <f t="shared" si="2583"/>
        <v>288641.89233600005</v>
      </c>
      <c r="CQ277" s="49"/>
      <c r="CR277" s="44">
        <f t="shared" si="2584"/>
        <v>0</v>
      </c>
      <c r="CS277" s="44">
        <v>2</v>
      </c>
      <c r="CT277" s="44">
        <f t="shared" si="2585"/>
        <v>80603.911808000004</v>
      </c>
      <c r="CU277" s="44"/>
      <c r="CV277" s="44">
        <f t="shared" si="2586"/>
        <v>0</v>
      </c>
      <c r="CW277" s="44">
        <v>1</v>
      </c>
      <c r="CX277" s="44">
        <f t="shared" si="2587"/>
        <v>40376.682864000002</v>
      </c>
      <c r="CY277" s="44"/>
      <c r="CZ277" s="44">
        <f t="shared" si="2588"/>
        <v>0</v>
      </c>
      <c r="DA277" s="44">
        <v>5</v>
      </c>
      <c r="DB277" s="44">
        <f t="shared" si="2589"/>
        <v>201883.41432000001</v>
      </c>
      <c r="DC277" s="44">
        <v>1</v>
      </c>
      <c r="DD277" s="44">
        <f t="shared" si="2590"/>
        <v>33307.638933333335</v>
      </c>
      <c r="DE277" s="44">
        <v>2</v>
      </c>
      <c r="DF277" s="44">
        <f t="shared" si="2591"/>
        <v>68599.715146666669</v>
      </c>
      <c r="DG277" s="44"/>
      <c r="DH277" s="44">
        <f t="shared" si="2592"/>
        <v>0</v>
      </c>
      <c r="DI277" s="44"/>
      <c r="DJ277" s="44">
        <f t="shared" si="2593"/>
        <v>0</v>
      </c>
      <c r="DK277" s="44"/>
      <c r="DL277" s="44">
        <f t="shared" si="2594"/>
        <v>0</v>
      </c>
      <c r="DM277" s="44"/>
      <c r="DN277" s="44">
        <f t="shared" si="2539"/>
        <v>0</v>
      </c>
      <c r="DO277" s="44"/>
      <c r="DP277" s="44">
        <f t="shared" si="2541"/>
        <v>0</v>
      </c>
      <c r="DQ277" s="44">
        <f t="shared" si="2540"/>
        <v>400</v>
      </c>
      <c r="DR277" s="44">
        <f t="shared" si="2540"/>
        <v>13356873.869882666</v>
      </c>
    </row>
    <row r="278" spans="1:122" ht="30" customHeight="1" x14ac:dyDescent="0.25">
      <c r="A278" s="51"/>
      <c r="B278" s="52">
        <v>238</v>
      </c>
      <c r="C278" s="38" t="s">
        <v>409</v>
      </c>
      <c r="D278" s="39">
        <f t="shared" si="2543"/>
        <v>19063</v>
      </c>
      <c r="E278" s="40">
        <v>18530</v>
      </c>
      <c r="F278" s="40">
        <v>18715</v>
      </c>
      <c r="G278" s="53">
        <v>1.62</v>
      </c>
      <c r="H278" s="42">
        <v>1</v>
      </c>
      <c r="I278" s="98">
        <v>0.9</v>
      </c>
      <c r="J278" s="90"/>
      <c r="K278" s="39">
        <v>1.4</v>
      </c>
      <c r="L278" s="39">
        <v>1.68</v>
      </c>
      <c r="M278" s="39">
        <v>2.23</v>
      </c>
      <c r="N278" s="39">
        <v>2.57</v>
      </c>
      <c r="O278" s="44">
        <v>179</v>
      </c>
      <c r="P278" s="44">
        <f t="shared" si="2544"/>
        <v>7619773.0455</v>
      </c>
      <c r="Q278" s="44">
        <v>0</v>
      </c>
      <c r="R278" s="44">
        <f t="shared" si="2545"/>
        <v>0</v>
      </c>
      <c r="S278" s="44">
        <v>0</v>
      </c>
      <c r="T278" s="44">
        <f t="shared" si="2546"/>
        <v>0</v>
      </c>
      <c r="U278" s="44"/>
      <c r="V278" s="44">
        <f t="shared" si="2547"/>
        <v>0</v>
      </c>
      <c r="W278" s="44">
        <v>12</v>
      </c>
      <c r="X278" s="44">
        <f t="shared" si="2548"/>
        <v>514497.73914000002</v>
      </c>
      <c r="Y278" s="44">
        <v>21</v>
      </c>
      <c r="Z278" s="44">
        <f t="shared" si="2549"/>
        <v>893939.85450000013</v>
      </c>
      <c r="AA278" s="44">
        <v>0</v>
      </c>
      <c r="AB278" s="44">
        <f t="shared" si="2550"/>
        <v>0</v>
      </c>
      <c r="AC278" s="44">
        <v>0</v>
      </c>
      <c r="AD278" s="44">
        <f t="shared" si="2551"/>
        <v>0</v>
      </c>
      <c r="AE278" s="44">
        <v>0</v>
      </c>
      <c r="AF278" s="44">
        <f t="shared" si="2552"/>
        <v>0</v>
      </c>
      <c r="AG278" s="44">
        <v>0</v>
      </c>
      <c r="AH278" s="44">
        <f t="shared" si="2553"/>
        <v>0</v>
      </c>
      <c r="AI278" s="44">
        <v>6</v>
      </c>
      <c r="AJ278" s="44">
        <f t="shared" si="2554"/>
        <v>218012.97420000003</v>
      </c>
      <c r="AK278" s="44"/>
      <c r="AL278" s="44">
        <f t="shared" si="2555"/>
        <v>0</v>
      </c>
      <c r="AM278" s="47">
        <v>0</v>
      </c>
      <c r="AN278" s="44">
        <f t="shared" si="2556"/>
        <v>0</v>
      </c>
      <c r="AO278" s="48">
        <v>147</v>
      </c>
      <c r="AP278" s="44">
        <f t="shared" si="2557"/>
        <v>7246736.0636328012</v>
      </c>
      <c r="AQ278" s="44">
        <v>0</v>
      </c>
      <c r="AR278" s="44">
        <f t="shared" si="2558"/>
        <v>0</v>
      </c>
      <c r="AS278" s="44">
        <v>1</v>
      </c>
      <c r="AT278" s="44">
        <f t="shared" si="2559"/>
        <v>49297.524242400003</v>
      </c>
      <c r="AU278" s="44"/>
      <c r="AV278" s="44">
        <f t="shared" si="2560"/>
        <v>0</v>
      </c>
      <c r="AW278" s="44"/>
      <c r="AX278" s="44">
        <f t="shared" si="2561"/>
        <v>0</v>
      </c>
      <c r="AY278" s="44"/>
      <c r="AZ278" s="44">
        <f t="shared" si="2562"/>
        <v>0</v>
      </c>
      <c r="BA278" s="44">
        <v>1</v>
      </c>
      <c r="BB278" s="44">
        <f t="shared" si="2563"/>
        <v>47966.098131000006</v>
      </c>
      <c r="BC278" s="44">
        <v>0</v>
      </c>
      <c r="BD278" s="44">
        <f t="shared" si="2564"/>
        <v>0</v>
      </c>
      <c r="BE278" s="44">
        <v>0</v>
      </c>
      <c r="BF278" s="44">
        <f t="shared" si="2565"/>
        <v>0</v>
      </c>
      <c r="BG278" s="44">
        <v>0</v>
      </c>
      <c r="BH278" s="44">
        <f t="shared" si="2566"/>
        <v>0</v>
      </c>
      <c r="BI278" s="44">
        <v>0</v>
      </c>
      <c r="BJ278" s="44">
        <f t="shared" si="2567"/>
        <v>0</v>
      </c>
      <c r="BK278" s="44">
        <v>147</v>
      </c>
      <c r="BL278" s="44">
        <f t="shared" si="2568"/>
        <v>6302597.3044650005</v>
      </c>
      <c r="BM278" s="44"/>
      <c r="BN278" s="44">
        <f t="shared" si="2569"/>
        <v>0</v>
      </c>
      <c r="BO278" s="54">
        <v>0</v>
      </c>
      <c r="BP278" s="44">
        <f t="shared" si="2570"/>
        <v>0</v>
      </c>
      <c r="BQ278" s="44">
        <v>0</v>
      </c>
      <c r="BR278" s="44">
        <f t="shared" si="2571"/>
        <v>0</v>
      </c>
      <c r="BS278" s="44">
        <v>0</v>
      </c>
      <c r="BT278" s="44">
        <f t="shared" si="2572"/>
        <v>0</v>
      </c>
      <c r="BU278" s="44">
        <v>0</v>
      </c>
      <c r="BV278" s="44">
        <f t="shared" si="2573"/>
        <v>0</v>
      </c>
      <c r="BW278" s="44">
        <v>0</v>
      </c>
      <c r="BX278" s="44">
        <f t="shared" si="2574"/>
        <v>0</v>
      </c>
      <c r="BY278" s="44"/>
      <c r="BZ278" s="44">
        <f t="shared" si="2575"/>
        <v>0</v>
      </c>
      <c r="CA278" s="44">
        <v>0</v>
      </c>
      <c r="CB278" s="44">
        <f t="shared" si="2576"/>
        <v>0</v>
      </c>
      <c r="CC278" s="44"/>
      <c r="CD278" s="44">
        <f t="shared" si="2577"/>
        <v>0</v>
      </c>
      <c r="CE278" s="44">
        <v>0</v>
      </c>
      <c r="CF278" s="44">
        <f t="shared" si="2578"/>
        <v>0</v>
      </c>
      <c r="CG278" s="44"/>
      <c r="CH278" s="44">
        <f t="shared" si="2579"/>
        <v>0</v>
      </c>
      <c r="CI278" s="44"/>
      <c r="CJ278" s="44">
        <f t="shared" si="2580"/>
        <v>0</v>
      </c>
      <c r="CK278" s="44"/>
      <c r="CL278" s="44">
        <f t="shared" si="2581"/>
        <v>0</v>
      </c>
      <c r="CM278" s="44">
        <v>3</v>
      </c>
      <c r="CN278" s="44">
        <f t="shared" si="2582"/>
        <v>146530.67388120003</v>
      </c>
      <c r="CO278" s="44"/>
      <c r="CP278" s="44">
        <f t="shared" si="2583"/>
        <v>0</v>
      </c>
      <c r="CQ278" s="49"/>
      <c r="CR278" s="44">
        <f t="shared" si="2584"/>
        <v>0</v>
      </c>
      <c r="CS278" s="44"/>
      <c r="CT278" s="44">
        <f t="shared" si="2585"/>
        <v>0</v>
      </c>
      <c r="CU278" s="44"/>
      <c r="CV278" s="44">
        <f t="shared" si="2586"/>
        <v>0</v>
      </c>
      <c r="CW278" s="44">
        <v>1</v>
      </c>
      <c r="CX278" s="44">
        <f t="shared" si="2587"/>
        <v>54980.780702399992</v>
      </c>
      <c r="CY278" s="44"/>
      <c r="CZ278" s="44">
        <f t="shared" si="2588"/>
        <v>0</v>
      </c>
      <c r="DA278" s="44"/>
      <c r="DB278" s="44">
        <f t="shared" si="2589"/>
        <v>0</v>
      </c>
      <c r="DC278" s="44"/>
      <c r="DD278" s="44">
        <f t="shared" si="2590"/>
        <v>0</v>
      </c>
      <c r="DE278" s="44"/>
      <c r="DF278" s="44">
        <f t="shared" si="2591"/>
        <v>0</v>
      </c>
      <c r="DG278" s="44"/>
      <c r="DH278" s="44">
        <f t="shared" si="2592"/>
        <v>0</v>
      </c>
      <c r="DI278" s="44"/>
      <c r="DJ278" s="44">
        <f t="shared" si="2593"/>
        <v>0</v>
      </c>
      <c r="DK278" s="44"/>
      <c r="DL278" s="44">
        <f t="shared" si="2594"/>
        <v>0</v>
      </c>
      <c r="DM278" s="44"/>
      <c r="DN278" s="44">
        <f t="shared" si="2539"/>
        <v>0</v>
      </c>
      <c r="DO278" s="44"/>
      <c r="DP278" s="44">
        <f t="shared" si="2541"/>
        <v>0</v>
      </c>
      <c r="DQ278" s="44">
        <f t="shared" si="2540"/>
        <v>518</v>
      </c>
      <c r="DR278" s="44">
        <f t="shared" si="2540"/>
        <v>23094332.058394801</v>
      </c>
    </row>
    <row r="279" spans="1:122" ht="30" customHeight="1" x14ac:dyDescent="0.25">
      <c r="A279" s="51"/>
      <c r="B279" s="52">
        <v>239</v>
      </c>
      <c r="C279" s="38" t="s">
        <v>410</v>
      </c>
      <c r="D279" s="39">
        <f t="shared" si="2543"/>
        <v>19063</v>
      </c>
      <c r="E279" s="40">
        <v>18530</v>
      </c>
      <c r="F279" s="40">
        <v>18715</v>
      </c>
      <c r="G279" s="53">
        <v>1.95</v>
      </c>
      <c r="H279" s="42">
        <v>1</v>
      </c>
      <c r="I279" s="42">
        <v>1</v>
      </c>
      <c r="J279" s="43"/>
      <c r="K279" s="39">
        <v>1.4</v>
      </c>
      <c r="L279" s="39">
        <v>1.68</v>
      </c>
      <c r="M279" s="39">
        <v>2.23</v>
      </c>
      <c r="N279" s="39">
        <v>2.57</v>
      </c>
      <c r="O279" s="44">
        <v>35</v>
      </c>
      <c r="P279" s="44">
        <f t="shared" si="2544"/>
        <v>1907493.713125</v>
      </c>
      <c r="Q279" s="44">
        <v>1</v>
      </c>
      <c r="R279" s="44">
        <f t="shared" si="2545"/>
        <v>54499.820374999996</v>
      </c>
      <c r="S279" s="44">
        <v>0</v>
      </c>
      <c r="T279" s="44">
        <f t="shared" si="2546"/>
        <v>0</v>
      </c>
      <c r="U279" s="44"/>
      <c r="V279" s="44">
        <f t="shared" si="2547"/>
        <v>0</v>
      </c>
      <c r="W279" s="44">
        <v>4</v>
      </c>
      <c r="X279" s="44">
        <f t="shared" si="2548"/>
        <v>219473.80454999994</v>
      </c>
      <c r="Y279" s="44">
        <v>2</v>
      </c>
      <c r="Z279" s="44">
        <f t="shared" si="2549"/>
        <v>108999.64074999999</v>
      </c>
      <c r="AA279" s="44">
        <v>0</v>
      </c>
      <c r="AB279" s="44">
        <f t="shared" si="2550"/>
        <v>0</v>
      </c>
      <c r="AC279" s="44">
        <v>0</v>
      </c>
      <c r="AD279" s="44">
        <f t="shared" si="2551"/>
        <v>0</v>
      </c>
      <c r="AE279" s="44">
        <v>0</v>
      </c>
      <c r="AF279" s="44">
        <f t="shared" si="2552"/>
        <v>0</v>
      </c>
      <c r="AG279" s="44">
        <v>0</v>
      </c>
      <c r="AH279" s="44">
        <f t="shared" si="2553"/>
        <v>0</v>
      </c>
      <c r="AI279" s="44"/>
      <c r="AJ279" s="44">
        <f t="shared" si="2554"/>
        <v>0</v>
      </c>
      <c r="AK279" s="44"/>
      <c r="AL279" s="44">
        <f t="shared" si="2555"/>
        <v>0</v>
      </c>
      <c r="AM279" s="47">
        <v>0</v>
      </c>
      <c r="AN279" s="44">
        <f t="shared" si="2556"/>
        <v>0</v>
      </c>
      <c r="AO279" s="48">
        <v>35</v>
      </c>
      <c r="AP279" s="44">
        <f t="shared" si="2557"/>
        <v>2204839.7552999998</v>
      </c>
      <c r="AQ279" s="44">
        <v>0</v>
      </c>
      <c r="AR279" s="44">
        <f t="shared" si="2558"/>
        <v>0</v>
      </c>
      <c r="AS279" s="44"/>
      <c r="AT279" s="44">
        <f t="shared" si="2559"/>
        <v>0</v>
      </c>
      <c r="AU279" s="44"/>
      <c r="AV279" s="44">
        <f t="shared" si="2560"/>
        <v>0</v>
      </c>
      <c r="AW279" s="44"/>
      <c r="AX279" s="44">
        <f t="shared" si="2561"/>
        <v>0</v>
      </c>
      <c r="AY279" s="44"/>
      <c r="AZ279" s="44">
        <f t="shared" si="2562"/>
        <v>0</v>
      </c>
      <c r="BA279" s="44">
        <v>0</v>
      </c>
      <c r="BB279" s="44">
        <f t="shared" si="2563"/>
        <v>0</v>
      </c>
      <c r="BC279" s="44">
        <v>0</v>
      </c>
      <c r="BD279" s="44">
        <f t="shared" si="2564"/>
        <v>0</v>
      </c>
      <c r="BE279" s="44">
        <v>0</v>
      </c>
      <c r="BF279" s="44">
        <f t="shared" si="2565"/>
        <v>0</v>
      </c>
      <c r="BG279" s="44">
        <v>0</v>
      </c>
      <c r="BH279" s="44">
        <f t="shared" si="2566"/>
        <v>0</v>
      </c>
      <c r="BI279" s="44">
        <v>0</v>
      </c>
      <c r="BJ279" s="44">
        <f t="shared" si="2567"/>
        <v>0</v>
      </c>
      <c r="BK279" s="44">
        <v>25</v>
      </c>
      <c r="BL279" s="44">
        <f t="shared" si="2568"/>
        <v>1371711.2784375001</v>
      </c>
      <c r="BM279" s="44"/>
      <c r="BN279" s="44">
        <f t="shared" si="2569"/>
        <v>0</v>
      </c>
      <c r="BO279" s="54">
        <v>0</v>
      </c>
      <c r="BP279" s="44">
        <f t="shared" si="2570"/>
        <v>0</v>
      </c>
      <c r="BQ279" s="44">
        <v>0</v>
      </c>
      <c r="BR279" s="44">
        <f t="shared" si="2571"/>
        <v>0</v>
      </c>
      <c r="BS279" s="44">
        <v>0</v>
      </c>
      <c r="BT279" s="44">
        <f t="shared" si="2572"/>
        <v>0</v>
      </c>
      <c r="BU279" s="44">
        <v>0</v>
      </c>
      <c r="BV279" s="44">
        <f t="shared" si="2573"/>
        <v>0</v>
      </c>
      <c r="BW279" s="44">
        <v>0</v>
      </c>
      <c r="BX279" s="44">
        <f t="shared" si="2574"/>
        <v>0</v>
      </c>
      <c r="BY279" s="44"/>
      <c r="BZ279" s="44">
        <f t="shared" si="2575"/>
        <v>0</v>
      </c>
      <c r="CA279" s="44">
        <v>0</v>
      </c>
      <c r="CB279" s="44">
        <f t="shared" si="2576"/>
        <v>0</v>
      </c>
      <c r="CC279" s="44"/>
      <c r="CD279" s="44">
        <f t="shared" si="2577"/>
        <v>0</v>
      </c>
      <c r="CE279" s="44">
        <v>0</v>
      </c>
      <c r="CF279" s="44">
        <f t="shared" si="2578"/>
        <v>0</v>
      </c>
      <c r="CG279" s="44"/>
      <c r="CH279" s="44">
        <f t="shared" si="2579"/>
        <v>0</v>
      </c>
      <c r="CI279" s="44"/>
      <c r="CJ279" s="44">
        <f t="shared" si="2580"/>
        <v>0</v>
      </c>
      <c r="CK279" s="44"/>
      <c r="CL279" s="44">
        <f t="shared" si="2581"/>
        <v>0</v>
      </c>
      <c r="CM279" s="44">
        <v>3</v>
      </c>
      <c r="CN279" s="44">
        <f t="shared" si="2582"/>
        <v>187346.94205499999</v>
      </c>
      <c r="CO279" s="44"/>
      <c r="CP279" s="44">
        <f t="shared" si="2583"/>
        <v>0</v>
      </c>
      <c r="CQ279" s="49"/>
      <c r="CR279" s="44">
        <f t="shared" si="2584"/>
        <v>0</v>
      </c>
      <c r="CS279" s="44"/>
      <c r="CT279" s="44">
        <f t="shared" si="2585"/>
        <v>0</v>
      </c>
      <c r="CU279" s="44"/>
      <c r="CV279" s="44">
        <f t="shared" si="2586"/>
        <v>0</v>
      </c>
      <c r="CW279" s="44"/>
      <c r="CX279" s="44">
        <f t="shared" si="2587"/>
        <v>0</v>
      </c>
      <c r="CY279" s="44"/>
      <c r="CZ279" s="44">
        <f t="shared" si="2588"/>
        <v>0</v>
      </c>
      <c r="DA279" s="44">
        <v>1</v>
      </c>
      <c r="DB279" s="44">
        <f t="shared" si="2589"/>
        <v>70298.688914999977</v>
      </c>
      <c r="DC279" s="44"/>
      <c r="DD279" s="44">
        <f t="shared" si="2590"/>
        <v>0</v>
      </c>
      <c r="DE279" s="44"/>
      <c r="DF279" s="44">
        <f t="shared" si="2591"/>
        <v>0</v>
      </c>
      <c r="DG279" s="44"/>
      <c r="DH279" s="44">
        <f t="shared" si="2592"/>
        <v>0</v>
      </c>
      <c r="DI279" s="44"/>
      <c r="DJ279" s="44">
        <f t="shared" si="2593"/>
        <v>0</v>
      </c>
      <c r="DK279" s="44"/>
      <c r="DL279" s="44">
        <f t="shared" si="2594"/>
        <v>0</v>
      </c>
      <c r="DM279" s="44"/>
      <c r="DN279" s="44">
        <f t="shared" si="2539"/>
        <v>0</v>
      </c>
      <c r="DO279" s="44"/>
      <c r="DP279" s="44">
        <f t="shared" si="2541"/>
        <v>0</v>
      </c>
      <c r="DQ279" s="44">
        <f t="shared" si="2540"/>
        <v>106</v>
      </c>
      <c r="DR279" s="44">
        <f t="shared" si="2540"/>
        <v>6124663.6435074992</v>
      </c>
    </row>
    <row r="280" spans="1:122" ht="30" customHeight="1" x14ac:dyDescent="0.25">
      <c r="A280" s="51"/>
      <c r="B280" s="52">
        <v>240</v>
      </c>
      <c r="C280" s="38" t="s">
        <v>411</v>
      </c>
      <c r="D280" s="39">
        <f t="shared" si="2543"/>
        <v>19063</v>
      </c>
      <c r="E280" s="40">
        <v>18530</v>
      </c>
      <c r="F280" s="40">
        <v>18715</v>
      </c>
      <c r="G280" s="53">
        <v>2.14</v>
      </c>
      <c r="H280" s="42">
        <v>1</v>
      </c>
      <c r="I280" s="42">
        <v>1</v>
      </c>
      <c r="J280" s="43"/>
      <c r="K280" s="39">
        <v>1.4</v>
      </c>
      <c r="L280" s="39">
        <v>1.68</v>
      </c>
      <c r="M280" s="39">
        <v>2.23</v>
      </c>
      <c r="N280" s="39">
        <v>2.57</v>
      </c>
      <c r="O280" s="44">
        <v>240</v>
      </c>
      <c r="P280" s="44">
        <f t="shared" ref="P280:P281" si="2595">(O280/12*5*$D280*$G280*$H280*$K280)+(O280/12*4*$E280*$G280*$I280*$K280)+(O280/12*3*$F280*$G280*$I280*$K280)</f>
        <v>13516753.6</v>
      </c>
      <c r="Q280" s="44">
        <v>0</v>
      </c>
      <c r="R280" s="44">
        <f t="shared" ref="R280:R281" si="2596">(Q280/12*5*$D280*$G280*$H280*$K280)+(Q280/12*4*$E280*$G280*$I280*$K280)+(Q280/12*3*$F280*$G280*$I280*$K280)</f>
        <v>0</v>
      </c>
      <c r="S280" s="44"/>
      <c r="T280" s="44">
        <f t="shared" ref="T280:T281" si="2597">(S280/12*5*$D280*$G280*$H280*$K280)+(S280/12*4*$E280*$G280*$I280*$K280)+(S280/12*3*$F280*$G280*$I280*$K280)</f>
        <v>0</v>
      </c>
      <c r="U280" s="44"/>
      <c r="V280" s="44">
        <f t="shared" ref="V280:V281" si="2598">(U280/12*5*$D280*$G280*$H280*$K280)+(U280/12*4*$E280*$G280*$I280*$K280)+(U280/12*3*$F280*$G280*$I280*$K280)</f>
        <v>0</v>
      </c>
      <c r="W280" s="44">
        <v>0</v>
      </c>
      <c r="X280" s="44">
        <f t="shared" ref="X280:X281" si="2599">(W280/12*5*$D280*$G280*$H280*$K280)+(W280/12*4*$E280*$G280*$I280*$K280)+(W280/12*3*$F280*$G280*$I280*$K280)</f>
        <v>0</v>
      </c>
      <c r="Y280" s="44">
        <v>6</v>
      </c>
      <c r="Z280" s="44">
        <f t="shared" ref="Z280:Z281" si="2600">(Y280/12*5*$D280*$G280*$H280*$K280)+(Y280/12*4*$E280*$G280*$I280*$K280)+(Y280/12*3*$F280*$G280*$I280*$K280)</f>
        <v>337918.83999999997</v>
      </c>
      <c r="AA280" s="44"/>
      <c r="AB280" s="44">
        <f t="shared" ref="AB280:AB281" si="2601">(AA280/12*5*$D280*$G280*$H280*$K280)+(AA280/12*4*$E280*$G280*$I280*$K280)+(AA280/12*3*$F280*$G280*$I280*$K280)</f>
        <v>0</v>
      </c>
      <c r="AC280" s="44"/>
      <c r="AD280" s="44">
        <f t="shared" ref="AD280:AD281" si="2602">(AC280/12*5*$D280*$G280*$H280*$K280)+(AC280/12*4*$E280*$G280*$I280*$K280)+(AC280/12*3*$F280*$G280*$I280*$K280)</f>
        <v>0</v>
      </c>
      <c r="AE280" s="44">
        <v>0</v>
      </c>
      <c r="AF280" s="44">
        <f t="shared" ref="AF280:AF281" si="2603">(AE280/12*5*$D280*$G280*$H280*$K280)+(AE280/12*4*$E280*$G280*$I280*$K280)+(AE280/12*3*$F280*$G280*$I280*$K280)</f>
        <v>0</v>
      </c>
      <c r="AG280" s="44">
        <v>0</v>
      </c>
      <c r="AH280" s="44">
        <f t="shared" ref="AH280:AH281" si="2604">(AG280/12*5*$D280*$G280*$H280*$K280)+(AG280/12*4*$E280*$G280*$I280*$K280)+(AG280/12*3*$F280*$G280*$I280*$K280)</f>
        <v>0</v>
      </c>
      <c r="AI280" s="44">
        <v>11</v>
      </c>
      <c r="AJ280" s="44">
        <f t="shared" ref="AJ280:AJ281" si="2605">(AI280/12*5*$D280*$G280*$H280*$K280)+(AI280/12*4*$E280*$G280*$I280*$K280)+(AI280/12*3*$F280*$G280*$I280*$K280)</f>
        <v>619517.87333333329</v>
      </c>
      <c r="AK280" s="44"/>
      <c r="AL280" s="44">
        <f t="shared" ref="AL280:AL281" si="2606">(AK280/12*5*$D280*$G280*$H280*$K280)+(AK280/12*4*$E280*$G280*$I280*$K280)+(AK280/12*3*$F280*$G280*$I280*$K280)</f>
        <v>0</v>
      </c>
      <c r="AM280" s="47">
        <v>0</v>
      </c>
      <c r="AN280" s="44">
        <f t="shared" ref="AN280:AN281" si="2607">(AM280/12*5*$D280*$G280*$H280*$K280)+(AM280/12*4*$E280*$G280*$I280*$K280)+(AM280/12*3*$F280*$G280*$I280*$K280)</f>
        <v>0</v>
      </c>
      <c r="AO280" s="91">
        <v>101</v>
      </c>
      <c r="AP280" s="44">
        <f t="shared" ref="AP280:AP281" si="2608">(AO280/12*5*$D280*$G280*$H280*$L280)+(AO280/12*4*$E280*$G280*$I280*$L280)+(AO280/12*3*$F280*$G280*$I280*$L280)</f>
        <v>6825960.568</v>
      </c>
      <c r="AQ280" s="44"/>
      <c r="AR280" s="44">
        <f t="shared" ref="AR280:AR281" si="2609">(AQ280/12*5*$D280*$G280*$H280*$L280)+(AQ280/12*4*$E280*$G280*$I280*$L280)+(AQ280/12*3*$F280*$G280*$I280*$L280)</f>
        <v>0</v>
      </c>
      <c r="AS280" s="44">
        <v>1</v>
      </c>
      <c r="AT280" s="44">
        <f t="shared" ref="AT280:AT281" si="2610">(AS280/12*5*$D280*$G280*$H280*$L280)+(AS280/12*4*$E280*$G280*$I280*$L280)+(AS280/12*3*$F280*$G280*$I280*$L280)</f>
        <v>67583.767999999996</v>
      </c>
      <c r="AU280" s="44"/>
      <c r="AV280" s="44">
        <f t="shared" ref="AV280:AV281" si="2611">(AU280/12*5*$D280*$G280*$H280*$L280)+(AU280/12*4*$E280*$G280*$I280*$L280)+(AU280/12*3*$F280*$G280*$I280*$L280)</f>
        <v>0</v>
      </c>
      <c r="AW280" s="44"/>
      <c r="AX280" s="44">
        <f t="shared" ref="AX280:AX281" si="2612">(AW280/12*5*$D280*$G280*$H280*$K280)+(AW280/12*4*$E280*$G280*$I280*$K280)+(AW280/12*3*$F280*$G280*$I280*$K280)</f>
        <v>0</v>
      </c>
      <c r="AY280" s="44"/>
      <c r="AZ280" s="44">
        <f t="shared" ref="AZ280:AZ281" si="2613">(AY280/12*5*$D280*$G280*$H280*$K280)+(AY280/12*4*$E280*$G280*$I280*$K280)+(AY280/12*3*$F280*$G280*$I280*$K280)</f>
        <v>0</v>
      </c>
      <c r="BA280" s="44"/>
      <c r="BB280" s="44">
        <f t="shared" ref="BB280:BB281" si="2614">(BA280/12*5*$D280*$G280*$H280*$L280)+(BA280/12*4*$E280*$G280*$I280*$L280)+(BA280/12*3*$F280*$G280*$I280*$L280)</f>
        <v>0</v>
      </c>
      <c r="BC280" s="44"/>
      <c r="BD280" s="44">
        <f t="shared" ref="BD280:BD281" si="2615">(BC280/12*5*$D280*$G280*$H280*$K280)+(BC280/12*4*$E280*$G280*$I280*$K280)+(BC280/12*3*$F280*$G280*$I280*$K280)</f>
        <v>0</v>
      </c>
      <c r="BE280" s="44"/>
      <c r="BF280" s="44">
        <f t="shared" ref="BF280:BF281" si="2616">(BE280/12*5*$D280*$G280*$H280*$K280)+(BE280/12*4*$E280*$G280*$I280*$K280)+(BE280/12*3*$F280*$G280*$I280*$K280)</f>
        <v>0</v>
      </c>
      <c r="BG280" s="44"/>
      <c r="BH280" s="44">
        <f t="shared" ref="BH280:BH281" si="2617">(BG280/12*5*$D280*$G280*$H280*$K280)+(BG280/12*4*$E280*$G280*$I280*$K280)+(BG280/12*3*$F280*$G280*$I280*$K280)</f>
        <v>0</v>
      </c>
      <c r="BI280" s="44"/>
      <c r="BJ280" s="44">
        <f t="shared" ref="BJ280:BJ281" si="2618">(BI280/12*5*$D280*$G280*$H280*$L280)+(BI280/12*4*$E280*$G280*$I280*$L280)+(BI280/12*3*$F280*$G280*$I280*$L280)</f>
        <v>0</v>
      </c>
      <c r="BK280" s="44">
        <v>175</v>
      </c>
      <c r="BL280" s="44">
        <f t="shared" ref="BL280:BL281" si="2619">(BK280/12*5*$D280*$G280*$H280*$K280)+(BK280/12*4*$E280*$G280*$I280*$K280)+(BK280/12*3*$F280*$G280*$I280*$K280)</f>
        <v>9855966.1666666679</v>
      </c>
      <c r="BM280" s="44"/>
      <c r="BN280" s="44">
        <f t="shared" ref="BN280:BN281" si="2620">(BM280/12*5*$D280*$G280*$H280*$K280)+(BM280/12*4*$E280*$G280*$I280*$K280)+(BM280/12*3*$F280*$G280*$I280*$K280)</f>
        <v>0</v>
      </c>
      <c r="BO280" s="54"/>
      <c r="BP280" s="44">
        <f t="shared" ref="BP280:BP281" si="2621">(BO280/12*5*$D280*$G280*$H280*$L280)+(BO280/12*4*$E280*$G280*$I280*$L280)+(BO280/12*3*$F280*$G280*$I280*$L280)</f>
        <v>0</v>
      </c>
      <c r="BQ280" s="44">
        <v>0</v>
      </c>
      <c r="BR280" s="44">
        <f t="shared" ref="BR280:BR281" si="2622">(BQ280/12*5*$D280*$G280*$H280*$L280)+(BQ280/12*4*$E280*$G280*$I280*$L280)+(BQ280/12*3*$F280*$G280*$I280*$L280)</f>
        <v>0</v>
      </c>
      <c r="BS280" s="44"/>
      <c r="BT280" s="44">
        <f t="shared" ref="BT280:BT281" si="2623">(BS280/12*5*$D280*$G280*$H280*$K280)+(BS280/12*4*$E280*$G280*$I280*$K280)+(BS280/12*3*$F280*$G280*$I280*$K280)</f>
        <v>0</v>
      </c>
      <c r="BU280" s="44"/>
      <c r="BV280" s="44">
        <f t="shared" ref="BV280:BV281" si="2624">(BU280/12*5*$D280*$G280*$H280*$K280)+(BU280/12*4*$E280*$G280*$I280*$K280)+(BU280/12*3*$F280*$G280*$I280*$K280)</f>
        <v>0</v>
      </c>
      <c r="BW280" s="44"/>
      <c r="BX280" s="44">
        <f t="shared" ref="BX280:BX281" si="2625">(BW280/12*5*$D280*$G280*$H280*$L280)+(BW280/12*4*$E280*$G280*$I280*$L280)+(BW280/12*3*$F280*$G280*$I280*$L280)</f>
        <v>0</v>
      </c>
      <c r="BY280" s="44"/>
      <c r="BZ280" s="44">
        <f t="shared" ref="BZ280:BZ281" si="2626">(BY280/12*5*$D280*$G280*$H280*$L280)+(BY280/12*4*$E280*$G280*$I280*$L280)+(BY280/12*3*$F280*$G280*$I280*$L280)</f>
        <v>0</v>
      </c>
      <c r="CA280" s="44"/>
      <c r="CB280" s="44">
        <f t="shared" ref="CB280:CB281" si="2627">(CA280/12*5*$D280*$G280*$H280*$K280)+(CA280/12*4*$E280*$G280*$I280*$K280)+(CA280/12*3*$F280*$G280*$I280*$K280)</f>
        <v>0</v>
      </c>
      <c r="CC280" s="44"/>
      <c r="CD280" s="44">
        <f t="shared" ref="CD280:CD281" si="2628">(CC280/12*5*$D280*$G280*$H280*$L280)+(CC280/12*4*$E280*$G280*$I280*$L280)+(CC280/12*3*$F280*$G280*$I280*$L280)</f>
        <v>0</v>
      </c>
      <c r="CE280" s="44"/>
      <c r="CF280" s="44">
        <f t="shared" ref="CF280:CF281" si="2629">(CE280/12*5*$D280*$G280*$H280*$K280)+(CE280/12*4*$E280*$G280*$I280*$K280)+(CE280/12*3*$F280*$G280*$I280*$K280)</f>
        <v>0</v>
      </c>
      <c r="CG280" s="44"/>
      <c r="CH280" s="44">
        <f t="shared" ref="CH280:CH281" si="2630">(CG280/12*5*$D280*$G280*$H280*$K280)+(CG280/12*4*$E280*$G280*$I280*$K280)+(CG280/12*3*$F280*$G280*$I280*$K280)</f>
        <v>0</v>
      </c>
      <c r="CI280" s="44"/>
      <c r="CJ280" s="44">
        <f t="shared" ref="CJ280:CJ281" si="2631">(CI280/12*5*$D280*$G280*$H280*$K280)+(CI280/12*4*$E280*$G280*$I280*$K280)+(CI280/12*3*$F280*$G280*$I280*$K280)</f>
        <v>0</v>
      </c>
      <c r="CK280" s="44"/>
      <c r="CL280" s="44">
        <f t="shared" ref="CL280:CL281" si="2632">(CK280/12*5*$D280*$G280*$H280*$K280)+(CK280/12*4*$E280*$G280*$I280*$K280)+(CK280/12*3*$F280*$G280*$I280*$K280)</f>
        <v>0</v>
      </c>
      <c r="CM280" s="44"/>
      <c r="CN280" s="44">
        <f t="shared" ref="CN280:CN281" si="2633">(CM280/12*5*$D280*$G280*$H280*$L280)+(CM280/12*4*$E280*$G280*$I280*$L280)+(CM280/12*3*$F280*$G280*$I280*$L280)</f>
        <v>0</v>
      </c>
      <c r="CO280" s="44"/>
      <c r="CP280" s="44">
        <f t="shared" ref="CP280:CP281" si="2634">(CO280/12*5*$D280*$G280*$H280*$L280)+(CO280/12*4*$E280*$G280*$I280*$L280)+(CO280/12*3*$F280*$G280*$I280*$L280)</f>
        <v>0</v>
      </c>
      <c r="CQ280" s="49"/>
      <c r="CR280" s="44">
        <f t="shared" ref="CR280:CR281" si="2635">(CQ280/12*5*$D280*$G280*$H280*$K280)+(CQ280/12*4*$E280*$G280*$I280*$K280)+(CQ280/12*3*$F280*$G280*$I280*$K280)</f>
        <v>0</v>
      </c>
      <c r="CS280" s="44"/>
      <c r="CT280" s="44">
        <f t="shared" ref="CT280:CT281" si="2636">(CS280/12*5*$D280*$G280*$H280*$L280)+(CS280/12*4*$E280*$G280*$I280*$L280)+(CS280/12*3*$F280*$G280*$I280*$L280)</f>
        <v>0</v>
      </c>
      <c r="CU280" s="44"/>
      <c r="CV280" s="44">
        <f t="shared" ref="CV280:CV281" si="2637">(CU280/12*5*$D280*$G280*$H280*$L280)+(CU280/12*4*$E280*$G280*$I280*$L280)+(CU280/12*3*$F280*$G280*$I280*$L280)</f>
        <v>0</v>
      </c>
      <c r="CW280" s="44"/>
      <c r="CX280" s="44">
        <f t="shared" ref="CX280:CX281" si="2638">(CW280/12*5*$D280*$G280*$H280*$L280)+(CW280/12*4*$E280*$G280*$I280*$L280)+(CW280/12*3*$F280*$G280*$I280*$L280)</f>
        <v>0</v>
      </c>
      <c r="CY280" s="44"/>
      <c r="CZ280" s="44">
        <f t="shared" ref="CZ280:CZ281" si="2639">(CY280/12*5*$D280*$G280*$H280*$L280)+(CY280/12*4*$E280*$G280*$I280*$L280)+(CY280/12*3*$F280*$G280*$I280*$L280)</f>
        <v>0</v>
      </c>
      <c r="DA280" s="44"/>
      <c r="DB280" s="44">
        <f t="shared" ref="DB280:DB281" si="2640">(DA280/12*5*$D280*$G280*$H280*$L280)+(DA280/12*4*$E280*$G280*$I280*$L280)+(DA280/12*3*$F280*$G280*$I280*$L280)</f>
        <v>0</v>
      </c>
      <c r="DC280" s="44"/>
      <c r="DD280" s="44">
        <f t="shared" ref="DD280:DD281" si="2641">(DC280/12*5*$D280*$G280*$H280*$K280)+(DC280/12*4*$E280*$G280*$I280*$K280)+(DC280/12*3*$F280*$G280*$I280*$K280)</f>
        <v>0</v>
      </c>
      <c r="DE280" s="44"/>
      <c r="DF280" s="44">
        <f t="shared" ref="DF280:DF281" si="2642">(DE280/12*5*$D280*$G280*$H280*$K280)+(DE280/12*4*$E280*$G280*$I280*$K280)+(DE280/12*3*$F280*$G280*$I280*$K280)</f>
        <v>0</v>
      </c>
      <c r="DG280" s="44"/>
      <c r="DH280" s="44">
        <f t="shared" ref="DH280:DH281" si="2643">(DG280/12*5*$D280*$G280*$H280*$L280)+(DG280/12*4*$E280*$G280*$I280*$L280)+(DG280/12*3*$F280*$G280*$I280*$L280)</f>
        <v>0</v>
      </c>
      <c r="DI280" s="44"/>
      <c r="DJ280" s="44">
        <f t="shared" ref="DJ280:DJ281" si="2644">(DI280/12*5*$D280*$G280*$H280*$L280)+(DI280/12*4*$E280*$G280*$I280*$L280)+(DI280/12*3*$F280*$G280*$I280*$L280)</f>
        <v>0</v>
      </c>
      <c r="DK280" s="44"/>
      <c r="DL280" s="44">
        <f t="shared" ref="DL280:DL281" si="2645">(DK280/12*5*$D280*$G280*$H280*$M280)+(DK280/12*4*$E280*$G280*$I280*$M280)+(DK280/12*3*$F280*$G280*$I280*$M280)</f>
        <v>0</v>
      </c>
      <c r="DM280" s="44"/>
      <c r="DN280" s="44">
        <f t="shared" ref="DN280:DN281" si="2646">(DM280/12*5*$D280*$G280*$H280*$N280)+(DM280/12*4*$E280*$G280*$I280*$N280)+(DM280/12*3*$F280*$G280*$I280*$N280)</f>
        <v>0</v>
      </c>
      <c r="DO280" s="44"/>
      <c r="DP280" s="44">
        <f t="shared" ref="DP280:DP281" si="2647">(DO280*$D280*$G280*$H280*$L280)</f>
        <v>0</v>
      </c>
      <c r="DQ280" s="44">
        <f t="shared" si="2540"/>
        <v>534</v>
      </c>
      <c r="DR280" s="44">
        <f t="shared" si="2540"/>
        <v>31223700.816</v>
      </c>
    </row>
    <row r="281" spans="1:122" ht="30" customHeight="1" x14ac:dyDescent="0.25">
      <c r="A281" s="51"/>
      <c r="B281" s="52">
        <v>241</v>
      </c>
      <c r="C281" s="38" t="s">
        <v>412</v>
      </c>
      <c r="D281" s="39">
        <f t="shared" si="2543"/>
        <v>19063</v>
      </c>
      <c r="E281" s="40">
        <v>18530</v>
      </c>
      <c r="F281" s="40">
        <v>18715</v>
      </c>
      <c r="G281" s="53">
        <v>4.13</v>
      </c>
      <c r="H281" s="42">
        <v>1</v>
      </c>
      <c r="I281" s="42">
        <v>1</v>
      </c>
      <c r="J281" s="43"/>
      <c r="K281" s="39">
        <v>1.4</v>
      </c>
      <c r="L281" s="39">
        <v>1.68</v>
      </c>
      <c r="M281" s="39">
        <v>2.23</v>
      </c>
      <c r="N281" s="39">
        <v>2.57</v>
      </c>
      <c r="O281" s="44">
        <v>15</v>
      </c>
      <c r="P281" s="44">
        <f t="shared" si="2595"/>
        <v>1630379.45</v>
      </c>
      <c r="Q281" s="44">
        <v>0</v>
      </c>
      <c r="R281" s="44">
        <f t="shared" si="2596"/>
        <v>0</v>
      </c>
      <c r="S281" s="44"/>
      <c r="T281" s="44">
        <f t="shared" si="2597"/>
        <v>0</v>
      </c>
      <c r="U281" s="44"/>
      <c r="V281" s="44">
        <f t="shared" si="2598"/>
        <v>0</v>
      </c>
      <c r="W281" s="44">
        <v>3</v>
      </c>
      <c r="X281" s="44">
        <f t="shared" si="2599"/>
        <v>326075.89</v>
      </c>
      <c r="Y281" s="44">
        <v>2</v>
      </c>
      <c r="Z281" s="44">
        <f t="shared" si="2600"/>
        <v>217383.92666666664</v>
      </c>
      <c r="AA281" s="44"/>
      <c r="AB281" s="44">
        <f t="shared" si="2601"/>
        <v>0</v>
      </c>
      <c r="AC281" s="44"/>
      <c r="AD281" s="44">
        <f t="shared" si="2602"/>
        <v>0</v>
      </c>
      <c r="AE281" s="44">
        <v>0</v>
      </c>
      <c r="AF281" s="44">
        <f t="shared" si="2603"/>
        <v>0</v>
      </c>
      <c r="AG281" s="44">
        <v>0</v>
      </c>
      <c r="AH281" s="44">
        <f t="shared" si="2604"/>
        <v>0</v>
      </c>
      <c r="AI281" s="44"/>
      <c r="AJ281" s="44">
        <f t="shared" si="2605"/>
        <v>0</v>
      </c>
      <c r="AK281" s="44"/>
      <c r="AL281" s="44">
        <f t="shared" si="2606"/>
        <v>0</v>
      </c>
      <c r="AM281" s="47">
        <v>0</v>
      </c>
      <c r="AN281" s="44">
        <f t="shared" si="2607"/>
        <v>0</v>
      </c>
      <c r="AO281" s="91">
        <v>0</v>
      </c>
      <c r="AP281" s="44">
        <f t="shared" si="2608"/>
        <v>0</v>
      </c>
      <c r="AQ281" s="44"/>
      <c r="AR281" s="44">
        <f t="shared" si="2609"/>
        <v>0</v>
      </c>
      <c r="AS281" s="44"/>
      <c r="AT281" s="44">
        <f t="shared" si="2610"/>
        <v>0</v>
      </c>
      <c r="AU281" s="44">
        <v>8</v>
      </c>
      <c r="AV281" s="44">
        <f t="shared" si="2611"/>
        <v>1043442.8479999998</v>
      </c>
      <c r="AW281" s="44"/>
      <c r="AX281" s="44">
        <f t="shared" si="2612"/>
        <v>0</v>
      </c>
      <c r="AY281" s="44"/>
      <c r="AZ281" s="44">
        <f t="shared" si="2613"/>
        <v>0</v>
      </c>
      <c r="BA281" s="44"/>
      <c r="BB281" s="44">
        <f t="shared" si="2614"/>
        <v>0</v>
      </c>
      <c r="BC281" s="44"/>
      <c r="BD281" s="44">
        <f t="shared" si="2615"/>
        <v>0</v>
      </c>
      <c r="BE281" s="44"/>
      <c r="BF281" s="44">
        <f t="shared" si="2616"/>
        <v>0</v>
      </c>
      <c r="BG281" s="44"/>
      <c r="BH281" s="44">
        <f t="shared" si="2617"/>
        <v>0</v>
      </c>
      <c r="BI281" s="44"/>
      <c r="BJ281" s="44">
        <f t="shared" si="2618"/>
        <v>0</v>
      </c>
      <c r="BK281" s="44">
        <v>8</v>
      </c>
      <c r="BL281" s="44">
        <f t="shared" si="2619"/>
        <v>869535.70666666655</v>
      </c>
      <c r="BM281" s="44"/>
      <c r="BN281" s="44">
        <f t="shared" si="2620"/>
        <v>0</v>
      </c>
      <c r="BO281" s="54"/>
      <c r="BP281" s="44">
        <f t="shared" si="2621"/>
        <v>0</v>
      </c>
      <c r="BQ281" s="44">
        <v>0</v>
      </c>
      <c r="BR281" s="44">
        <f t="shared" si="2622"/>
        <v>0</v>
      </c>
      <c r="BS281" s="44"/>
      <c r="BT281" s="44">
        <f t="shared" si="2623"/>
        <v>0</v>
      </c>
      <c r="BU281" s="44"/>
      <c r="BV281" s="44">
        <f t="shared" si="2624"/>
        <v>0</v>
      </c>
      <c r="BW281" s="44"/>
      <c r="BX281" s="44">
        <f t="shared" si="2625"/>
        <v>0</v>
      </c>
      <c r="BY281" s="44"/>
      <c r="BZ281" s="44">
        <f t="shared" si="2626"/>
        <v>0</v>
      </c>
      <c r="CA281" s="44"/>
      <c r="CB281" s="44">
        <f t="shared" si="2627"/>
        <v>0</v>
      </c>
      <c r="CC281" s="44"/>
      <c r="CD281" s="44">
        <f t="shared" si="2628"/>
        <v>0</v>
      </c>
      <c r="CE281" s="44"/>
      <c r="CF281" s="44">
        <f t="shared" si="2629"/>
        <v>0</v>
      </c>
      <c r="CG281" s="44"/>
      <c r="CH281" s="44">
        <f t="shared" si="2630"/>
        <v>0</v>
      </c>
      <c r="CI281" s="44"/>
      <c r="CJ281" s="44">
        <f t="shared" si="2631"/>
        <v>0</v>
      </c>
      <c r="CK281" s="44"/>
      <c r="CL281" s="44">
        <f t="shared" si="2632"/>
        <v>0</v>
      </c>
      <c r="CM281" s="44"/>
      <c r="CN281" s="44">
        <f t="shared" si="2633"/>
        <v>0</v>
      </c>
      <c r="CO281" s="44"/>
      <c r="CP281" s="44">
        <f t="shared" si="2634"/>
        <v>0</v>
      </c>
      <c r="CQ281" s="49"/>
      <c r="CR281" s="44">
        <f t="shared" si="2635"/>
        <v>0</v>
      </c>
      <c r="CS281" s="44"/>
      <c r="CT281" s="44">
        <f t="shared" si="2636"/>
        <v>0</v>
      </c>
      <c r="CU281" s="44"/>
      <c r="CV281" s="44">
        <f t="shared" si="2637"/>
        <v>0</v>
      </c>
      <c r="CW281" s="44"/>
      <c r="CX281" s="44">
        <f t="shared" si="2638"/>
        <v>0</v>
      </c>
      <c r="CY281" s="44"/>
      <c r="CZ281" s="44">
        <f t="shared" si="2639"/>
        <v>0</v>
      </c>
      <c r="DA281" s="44"/>
      <c r="DB281" s="44">
        <f t="shared" si="2640"/>
        <v>0</v>
      </c>
      <c r="DC281" s="44"/>
      <c r="DD281" s="44">
        <f t="shared" si="2641"/>
        <v>0</v>
      </c>
      <c r="DE281" s="44"/>
      <c r="DF281" s="44">
        <f t="shared" si="2642"/>
        <v>0</v>
      </c>
      <c r="DG281" s="44"/>
      <c r="DH281" s="44">
        <f t="shared" si="2643"/>
        <v>0</v>
      </c>
      <c r="DI281" s="44"/>
      <c r="DJ281" s="44">
        <f t="shared" si="2644"/>
        <v>0</v>
      </c>
      <c r="DK281" s="44"/>
      <c r="DL281" s="44">
        <f t="shared" si="2645"/>
        <v>0</v>
      </c>
      <c r="DM281" s="44"/>
      <c r="DN281" s="44">
        <f t="shared" si="2646"/>
        <v>0</v>
      </c>
      <c r="DO281" s="44"/>
      <c r="DP281" s="44">
        <f t="shared" si="2647"/>
        <v>0</v>
      </c>
      <c r="DQ281" s="44">
        <f t="shared" si="2540"/>
        <v>36</v>
      </c>
      <c r="DR281" s="44">
        <f t="shared" si="2540"/>
        <v>4086817.8213333329</v>
      </c>
    </row>
    <row r="282" spans="1:122" ht="15.75" customHeight="1" x14ac:dyDescent="0.25">
      <c r="A282" s="100">
        <v>31</v>
      </c>
      <c r="B282" s="114"/>
      <c r="C282" s="102" t="s">
        <v>413</v>
      </c>
      <c r="D282" s="109">
        <f t="shared" si="2543"/>
        <v>19063</v>
      </c>
      <c r="E282" s="110">
        <v>18530</v>
      </c>
      <c r="F282" s="110">
        <v>18715</v>
      </c>
      <c r="G282" s="119">
        <v>0.9</v>
      </c>
      <c r="H282" s="111">
        <v>1</v>
      </c>
      <c r="I282" s="111">
        <v>1</v>
      </c>
      <c r="J282" s="112"/>
      <c r="K282" s="109">
        <v>1.4</v>
      </c>
      <c r="L282" s="109">
        <v>1.68</v>
      </c>
      <c r="M282" s="109">
        <v>2.23</v>
      </c>
      <c r="N282" s="109">
        <v>2.57</v>
      </c>
      <c r="O282" s="108">
        <f t="shared" ref="O282:BZ282" si="2648">SUM(O283:O301)</f>
        <v>516</v>
      </c>
      <c r="P282" s="108">
        <f t="shared" si="2648"/>
        <v>16192550.281716665</v>
      </c>
      <c r="Q282" s="108">
        <f t="shared" si="2648"/>
        <v>826</v>
      </c>
      <c r="R282" s="108">
        <f t="shared" si="2648"/>
        <v>28057965.446000002</v>
      </c>
      <c r="S282" s="108">
        <v>0</v>
      </c>
      <c r="T282" s="108">
        <f t="shared" ref="T282:AF282" si="2649">SUM(T283:T301)</f>
        <v>0</v>
      </c>
      <c r="U282" s="108">
        <f t="shared" si="2649"/>
        <v>0</v>
      </c>
      <c r="V282" s="108">
        <f t="shared" si="2649"/>
        <v>0</v>
      </c>
      <c r="W282" s="108">
        <f t="shared" si="2649"/>
        <v>246</v>
      </c>
      <c r="X282" s="108">
        <f t="shared" si="2649"/>
        <v>9171842.196591666</v>
      </c>
      <c r="Y282" s="108">
        <f t="shared" si="2649"/>
        <v>43</v>
      </c>
      <c r="Z282" s="108">
        <f t="shared" si="2649"/>
        <v>1353831.5858083332</v>
      </c>
      <c r="AA282" s="108">
        <f t="shared" si="2649"/>
        <v>0</v>
      </c>
      <c r="AB282" s="108">
        <f t="shared" si="2649"/>
        <v>0</v>
      </c>
      <c r="AC282" s="108">
        <f t="shared" si="2649"/>
        <v>0</v>
      </c>
      <c r="AD282" s="108">
        <f t="shared" si="2649"/>
        <v>0</v>
      </c>
      <c r="AE282" s="108">
        <f t="shared" si="2649"/>
        <v>0</v>
      </c>
      <c r="AF282" s="108">
        <f t="shared" si="2649"/>
        <v>0</v>
      </c>
      <c r="AG282" s="108">
        <f t="shared" si="2648"/>
        <v>644</v>
      </c>
      <c r="AH282" s="108">
        <f t="shared" si="2648"/>
        <v>18033040.56026667</v>
      </c>
      <c r="AI282" s="108">
        <f t="shared" si="2648"/>
        <v>30</v>
      </c>
      <c r="AJ282" s="108">
        <f t="shared" si="2648"/>
        <v>601730.08921666665</v>
      </c>
      <c r="AK282" s="108">
        <f t="shared" si="2648"/>
        <v>0</v>
      </c>
      <c r="AL282" s="108">
        <f t="shared" si="2648"/>
        <v>0</v>
      </c>
      <c r="AM282" s="108">
        <f t="shared" si="2648"/>
        <v>715</v>
      </c>
      <c r="AN282" s="108">
        <f t="shared" si="2648"/>
        <v>13450781.413008332</v>
      </c>
      <c r="AO282" s="108">
        <f t="shared" si="2648"/>
        <v>218</v>
      </c>
      <c r="AP282" s="108">
        <f t="shared" si="2648"/>
        <v>6306039.962572</v>
      </c>
      <c r="AQ282" s="108">
        <f t="shared" si="2648"/>
        <v>0</v>
      </c>
      <c r="AR282" s="108">
        <f t="shared" si="2648"/>
        <v>0</v>
      </c>
      <c r="AS282" s="108">
        <f t="shared" si="2648"/>
        <v>1356</v>
      </c>
      <c r="AT282" s="108">
        <f t="shared" si="2648"/>
        <v>35131098.852710001</v>
      </c>
      <c r="AU282" s="108">
        <f t="shared" si="2648"/>
        <v>222</v>
      </c>
      <c r="AV282" s="108">
        <f t="shared" si="2648"/>
        <v>8236295.8968150001</v>
      </c>
      <c r="AW282" s="108">
        <f t="shared" si="2648"/>
        <v>0</v>
      </c>
      <c r="AX282" s="108">
        <f t="shared" si="2648"/>
        <v>0</v>
      </c>
      <c r="AY282" s="108">
        <f t="shared" si="2648"/>
        <v>0</v>
      </c>
      <c r="AZ282" s="108">
        <f t="shared" si="2648"/>
        <v>0</v>
      </c>
      <c r="BA282" s="108">
        <f t="shared" si="2648"/>
        <v>67</v>
      </c>
      <c r="BB282" s="108">
        <f t="shared" si="2648"/>
        <v>2016777.0110599999</v>
      </c>
      <c r="BC282" s="108">
        <f t="shared" si="2648"/>
        <v>0</v>
      </c>
      <c r="BD282" s="108">
        <f t="shared" si="2648"/>
        <v>0</v>
      </c>
      <c r="BE282" s="108">
        <f t="shared" si="2648"/>
        <v>0</v>
      </c>
      <c r="BF282" s="108">
        <f t="shared" si="2648"/>
        <v>0</v>
      </c>
      <c r="BG282" s="108">
        <v>0</v>
      </c>
      <c r="BH282" s="108">
        <f t="shared" ref="BH282:BI282" si="2650">SUM(BH283:BH301)</f>
        <v>0</v>
      </c>
      <c r="BI282" s="108">
        <f t="shared" si="2650"/>
        <v>0</v>
      </c>
      <c r="BJ282" s="108">
        <f t="shared" si="2648"/>
        <v>0</v>
      </c>
      <c r="BK282" s="108">
        <f t="shared" si="2648"/>
        <v>212</v>
      </c>
      <c r="BL282" s="108">
        <f t="shared" si="2648"/>
        <v>5540589.503394166</v>
      </c>
      <c r="BM282" s="108">
        <f t="shared" si="2648"/>
        <v>127</v>
      </c>
      <c r="BN282" s="108">
        <f t="shared" si="2648"/>
        <v>3006598.6310266666</v>
      </c>
      <c r="BO282" s="108">
        <f t="shared" si="2648"/>
        <v>36</v>
      </c>
      <c r="BP282" s="108">
        <f t="shared" si="2648"/>
        <v>787477.22200000007</v>
      </c>
      <c r="BQ282" s="108">
        <f t="shared" si="2648"/>
        <v>3</v>
      </c>
      <c r="BR282" s="108">
        <f t="shared" si="2648"/>
        <v>72005.135999999999</v>
      </c>
      <c r="BS282" s="108">
        <f t="shared" si="2648"/>
        <v>0</v>
      </c>
      <c r="BT282" s="108">
        <f t="shared" si="2648"/>
        <v>0</v>
      </c>
      <c r="BU282" s="108">
        <f t="shared" si="2648"/>
        <v>37</v>
      </c>
      <c r="BV282" s="108">
        <f t="shared" si="2648"/>
        <v>816215.58764666668</v>
      </c>
      <c r="BW282" s="108">
        <f t="shared" si="2648"/>
        <v>10</v>
      </c>
      <c r="BX282" s="108">
        <f t="shared" si="2648"/>
        <v>240017.12000000002</v>
      </c>
      <c r="BY282" s="108">
        <f t="shared" si="2648"/>
        <v>0</v>
      </c>
      <c r="BZ282" s="108">
        <f t="shared" si="2648"/>
        <v>0</v>
      </c>
      <c r="CA282" s="108">
        <f t="shared" ref="CA282:DR282" si="2651">SUM(CA283:CA301)</f>
        <v>0</v>
      </c>
      <c r="CB282" s="108">
        <f t="shared" si="2651"/>
        <v>0</v>
      </c>
      <c r="CC282" s="108">
        <f t="shared" si="2651"/>
        <v>12</v>
      </c>
      <c r="CD282" s="108">
        <f t="shared" si="2651"/>
        <v>280826.34664</v>
      </c>
      <c r="CE282" s="108">
        <f t="shared" si="2651"/>
        <v>8</v>
      </c>
      <c r="CF282" s="108">
        <f t="shared" si="2651"/>
        <v>237769.89842666659</v>
      </c>
      <c r="CG282" s="108">
        <f t="shared" si="2651"/>
        <v>27</v>
      </c>
      <c r="CH282" s="108">
        <f t="shared" si="2651"/>
        <v>540038.52</v>
      </c>
      <c r="CI282" s="108">
        <f t="shared" si="2651"/>
        <v>230</v>
      </c>
      <c r="CJ282" s="108">
        <f t="shared" si="2651"/>
        <v>4866909.2533600004</v>
      </c>
      <c r="CK282" s="108">
        <f t="shared" si="2651"/>
        <v>238</v>
      </c>
      <c r="CL282" s="108">
        <f t="shared" si="2651"/>
        <v>4281480.3904833337</v>
      </c>
      <c r="CM282" s="108">
        <f t="shared" si="2651"/>
        <v>411</v>
      </c>
      <c r="CN282" s="108">
        <f t="shared" si="2651"/>
        <v>10348215.798921</v>
      </c>
      <c r="CO282" s="108">
        <f t="shared" si="2651"/>
        <v>237</v>
      </c>
      <c r="CP282" s="108">
        <f t="shared" si="2651"/>
        <v>5812133.1602109987</v>
      </c>
      <c r="CQ282" s="113">
        <f t="shared" si="2651"/>
        <v>105</v>
      </c>
      <c r="CR282" s="108">
        <f t="shared" si="2651"/>
        <v>2337066.6988666663</v>
      </c>
      <c r="CS282" s="108">
        <f t="shared" si="2651"/>
        <v>143</v>
      </c>
      <c r="CT282" s="108">
        <f t="shared" si="2651"/>
        <v>4024581.1464319997</v>
      </c>
      <c r="CU282" s="108">
        <f t="shared" si="2651"/>
        <v>76</v>
      </c>
      <c r="CV282" s="108">
        <f t="shared" si="2651"/>
        <v>1952233.2475379996</v>
      </c>
      <c r="CW282" s="108">
        <f t="shared" si="2651"/>
        <v>101</v>
      </c>
      <c r="CX282" s="108">
        <f t="shared" si="2651"/>
        <v>3095595.7401179997</v>
      </c>
      <c r="CY282" s="108">
        <f t="shared" si="2651"/>
        <v>106</v>
      </c>
      <c r="CZ282" s="108">
        <f t="shared" si="2651"/>
        <v>2940751.5506599997</v>
      </c>
      <c r="DA282" s="108">
        <f t="shared" si="2651"/>
        <v>155</v>
      </c>
      <c r="DB282" s="108">
        <f t="shared" si="2651"/>
        <v>3795316.4612089996</v>
      </c>
      <c r="DC282" s="108">
        <f t="shared" si="2651"/>
        <v>141</v>
      </c>
      <c r="DD282" s="108">
        <f t="shared" si="2651"/>
        <v>3651505.1922999993</v>
      </c>
      <c r="DE282" s="108">
        <f t="shared" si="2651"/>
        <v>164</v>
      </c>
      <c r="DF282" s="108">
        <f t="shared" si="2651"/>
        <v>3386599.3203349998</v>
      </c>
      <c r="DG282" s="108">
        <f t="shared" si="2651"/>
        <v>72</v>
      </c>
      <c r="DH282" s="108">
        <f t="shared" si="2651"/>
        <v>1693593.2856499997</v>
      </c>
      <c r="DI282" s="108">
        <f t="shared" si="2651"/>
        <v>177</v>
      </c>
      <c r="DJ282" s="108">
        <f t="shared" si="2651"/>
        <v>4426696.7040799996</v>
      </c>
      <c r="DK282" s="108">
        <f t="shared" si="2651"/>
        <v>31</v>
      </c>
      <c r="DL282" s="108">
        <f t="shared" si="2651"/>
        <v>1571082.2815749999</v>
      </c>
      <c r="DM282" s="108">
        <f t="shared" si="2651"/>
        <v>154</v>
      </c>
      <c r="DN282" s="108">
        <f t="shared" si="2651"/>
        <v>6796622.9092445839</v>
      </c>
      <c r="DO282" s="108">
        <f t="shared" si="2651"/>
        <v>0</v>
      </c>
      <c r="DP282" s="108">
        <f t="shared" si="2651"/>
        <v>0</v>
      </c>
      <c r="DQ282" s="108">
        <f t="shared" si="2651"/>
        <v>7896</v>
      </c>
      <c r="DR282" s="108">
        <f t="shared" si="2651"/>
        <v>215053874.40188307</v>
      </c>
    </row>
    <row r="283" spans="1:122" ht="30" customHeight="1" x14ac:dyDescent="0.25">
      <c r="A283" s="51"/>
      <c r="B283" s="52">
        <v>242</v>
      </c>
      <c r="C283" s="38" t="s">
        <v>414</v>
      </c>
      <c r="D283" s="39">
        <f t="shared" si="2543"/>
        <v>19063</v>
      </c>
      <c r="E283" s="40">
        <v>18530</v>
      </c>
      <c r="F283" s="40">
        <v>18715</v>
      </c>
      <c r="G283" s="53">
        <v>0.61</v>
      </c>
      <c r="H283" s="42">
        <v>1</v>
      </c>
      <c r="I283" s="42">
        <v>1</v>
      </c>
      <c r="J283" s="43"/>
      <c r="K283" s="39">
        <v>1.4</v>
      </c>
      <c r="L283" s="39">
        <v>1.68</v>
      </c>
      <c r="M283" s="39">
        <v>2.23</v>
      </c>
      <c r="N283" s="39">
        <v>2.57</v>
      </c>
      <c r="O283" s="44">
        <v>14</v>
      </c>
      <c r="P283" s="44">
        <f>(O283/12*5*$D283*$G283*$H283*$K283*P$8)+(O283/12*4*$E283*$G283*$I283*$K283*P$9)+(O283/12*3*$F283*$G283*$I283*$K283*P$9)</f>
        <v>238681.26461666668</v>
      </c>
      <c r="Q283" s="44">
        <v>0</v>
      </c>
      <c r="R283" s="44">
        <f>(Q283/12*5*$D283*$G283*$H283*$K283*R$8)+(Q283/12*4*$E283*$G283*$I283*$K283*R$9)+(Q283/12*3*$F283*$G283*$I283*$K283*R$9)</f>
        <v>0</v>
      </c>
      <c r="S283" s="44">
        <v>0</v>
      </c>
      <c r="T283" s="44">
        <f>(S283/12*5*$D283*$G283*$H283*$K283*T$8)+(S283/12*4*$E283*$G283*$I283*$K283*T$9)+(S283/12*3*$F283*$G283*$I283*$K283*T$9)</f>
        <v>0</v>
      </c>
      <c r="U283" s="44"/>
      <c r="V283" s="44">
        <f>(U283/12*5*$D283*$G283*$H283*$K283*V$8)+(U283/12*4*$E283*$G283*$I283*$K283*V$9)+(U283/12*3*$F283*$G283*$I283*$K283*V$9)</f>
        <v>0</v>
      </c>
      <c r="W283" s="44">
        <v>0</v>
      </c>
      <c r="X283" s="44">
        <f>(W283/12*5*$D283*$G283*$H283*$K283*X$8)+(W283/12*4*$E283*$G283*$I283*$K283*X$9)+(W283/12*3*$F283*$G283*$I283*$K283*X$9)</f>
        <v>0</v>
      </c>
      <c r="Y283" s="44">
        <v>3</v>
      </c>
      <c r="Z283" s="44">
        <f>(Y283/12*5*$D283*$G283*$H283*$K283*Z$8)+(Y283/12*4*$E283*$G283*$I283*$K283*Z$9)+(Y283/12*3*$F283*$G283*$I283*$K283*Z$9)</f>
        <v>51145.985274999999</v>
      </c>
      <c r="AA283" s="44">
        <v>0</v>
      </c>
      <c r="AB283" s="44">
        <f>(AA283/12*5*$D283*$G283*$H283*$K283*AB$8)+(AA283/12*4*$E283*$G283*$I283*$K283*AB$9)+(AA283/12*3*$F283*$G283*$I283*$K283*AB$9)</f>
        <v>0</v>
      </c>
      <c r="AC283" s="44">
        <v>0</v>
      </c>
      <c r="AD283" s="44">
        <f>(AC283/12*5*$D283*$G283*$H283*$K283*AD$8)+(AC283/12*4*$E283*$G283*$I283*$K283*AD$9)+(AC283/12*3*$F283*$G283*$I283*$K283*AD$9)</f>
        <v>0</v>
      </c>
      <c r="AE283" s="44">
        <v>0</v>
      </c>
      <c r="AF283" s="44">
        <f>(AE283/12*5*$D283*$G283*$H283*$K283*AF$8)+(AE283/12*4*$E283*$G283*$I283*$K283*AF$9)+(AE283/12*3*$F283*$G283*$I283*$K283*AF$9)</f>
        <v>0</v>
      </c>
      <c r="AG283" s="44">
        <v>226</v>
      </c>
      <c r="AH283" s="44">
        <f>(AG283/12*5*$D283*$G283*$H283*$K283*AH$8)+(AG283/12*4*$E283*$G283*$I283*$K283*AH$9)+(AG283/12*3*$F283*$G283*$I283*$K283*AH$9)</f>
        <v>3852997.5573833333</v>
      </c>
      <c r="AI283" s="44">
        <v>0</v>
      </c>
      <c r="AJ283" s="44">
        <f>(AI283/12*5*$D283*$G283*$H283*$K283*AJ$8)+(AI283/12*4*$E283*$G283*$I283*$K283*AJ$9)+(AI283/12*3*$F283*$G283*$I283*$K283*AJ$9)</f>
        <v>0</v>
      </c>
      <c r="AK283" s="44"/>
      <c r="AL283" s="44">
        <f>(AK283/12*5*$D283*$G283*$H283*$K283*AL$8)+(AK283/12*4*$E283*$G283*$I283*$K283*AL$9)+(AK283/12*3*$F283*$G283*$I283*$K283*AL$9)</f>
        <v>0</v>
      </c>
      <c r="AM283" s="62">
        <v>3</v>
      </c>
      <c r="AN283" s="44">
        <f>(AM283/12*5*$D283*$G283*$H283*$K283*AN$8)+(AM283/12*4*$E283*$G283*$I283*$K283*AN$9)+(AM283/12*3*$F283*$G283*$I283*$K283*AN$9)</f>
        <v>50840.738987499994</v>
      </c>
      <c r="AO283" s="48">
        <v>1</v>
      </c>
      <c r="AP283" s="44">
        <f>(AO283/12*5*$D283*$G283*$H283*$L283*AP$8)+(AO283/12*4*$E283*$G283*$I283*$L283*AP$9)+(AO283/12*3*$F283*$G283*$I283*$L283*AP$9)</f>
        <v>19706.260083999998</v>
      </c>
      <c r="AQ283" s="44">
        <v>0</v>
      </c>
      <c r="AR283" s="44">
        <f>(AQ283/12*5*$D283*$G283*$H283*$L283*AR$8)+(AQ283/12*4*$E283*$G283*$I283*$L283*AR$9)+(AQ283/12*3*$F283*$G283*$I283*$L283*AR$9)</f>
        <v>0</v>
      </c>
      <c r="AS283" s="44">
        <v>225</v>
      </c>
      <c r="AT283" s="44">
        <f>(AS283/12*5*$D283*$G283*$H283*$L283*AT$8)+(AS283/12*4*$E283*$G283*$I283*$L283*AT$9)+(AS283/12*3*$F283*$G283*$I283*$L283*AT$10)</f>
        <v>4433908.5189000005</v>
      </c>
      <c r="AU283" s="44">
        <v>0</v>
      </c>
      <c r="AV283" s="44">
        <f>(AU283/12*5*$D283*$G283*$H283*$L283*AV$8)+(AU283/12*4*$E283*$G283*$I283*$L283*AV$9)+(AU283/12*3*$F283*$G283*$I283*$L283*AV$9)</f>
        <v>0</v>
      </c>
      <c r="AW283" s="44"/>
      <c r="AX283" s="44">
        <f>(AW283/12*5*$D283*$G283*$H283*$K283*AX$8)+(AW283/12*4*$E283*$G283*$I283*$K283*AX$9)+(AW283/12*3*$F283*$G283*$I283*$K283*AX$9)</f>
        <v>0</v>
      </c>
      <c r="AY283" s="44"/>
      <c r="AZ283" s="44">
        <f>(AY283/12*5*$D283*$G283*$H283*$K283*AZ$8)+(AY283/12*4*$E283*$G283*$I283*$K283*AZ$9)+(AY283/12*3*$F283*$G283*$I283*$K283*AZ$9)</f>
        <v>0</v>
      </c>
      <c r="BA283" s="44"/>
      <c r="BB283" s="44">
        <f>(BA283/12*5*$D283*$G283*$H283*$L283*BB$8)+(BA283/12*4*$E283*$G283*$I283*$L283*BB$9)+(BA283/12*3*$F283*$G283*$I283*$L283*BB$9)</f>
        <v>0</v>
      </c>
      <c r="BC283" s="44">
        <v>0</v>
      </c>
      <c r="BD283" s="44">
        <f>(BC283/12*5*$D283*$G283*$H283*$K283*BD$8)+(BC283/12*4*$E283*$G283*$I283*$K283*BD$9)+(BC283/12*3*$F283*$G283*$I283*$K283*BD$9)</f>
        <v>0</v>
      </c>
      <c r="BE283" s="44">
        <v>0</v>
      </c>
      <c r="BF283" s="44">
        <f>(BE283/12*5*$D283*$G283*$H283*$K283*BF$8)+(BE283/12*4*$E283*$G283*$I283*$K283*BF$9)+(BE283/12*3*$F283*$G283*$I283*$K283*BF$9)</f>
        <v>0</v>
      </c>
      <c r="BG283" s="44">
        <v>0</v>
      </c>
      <c r="BH283" s="44">
        <f>(BG283/12*5*$D283*$G283*$H283*$K283*BH$8)+(BG283/12*4*$E283*$G283*$I283*$K283*BH$9)+(BG283/12*3*$F283*$G283*$I283*$K283*BH$9)</f>
        <v>0</v>
      </c>
      <c r="BI283" s="44">
        <v>0</v>
      </c>
      <c r="BJ283" s="44">
        <f>(BI283/12*5*$D283*$G283*$H283*$L283*BJ$8)+(BI283/12*4*$E283*$G283*$I283*$L283*BJ$9)+(BI283/12*3*$F283*$G283*$I283*$L283*BJ$9)</f>
        <v>0</v>
      </c>
      <c r="BK283" s="44">
        <v>20</v>
      </c>
      <c r="BL283" s="44">
        <f>(BK283/12*5*$D283*$G283*$H283*$K283*BL$8)+(BK283/12*4*$E283*$G283*$I283*$K283*BL$9)+(BK283/12*3*$F283*$G283*$I283*$K283*BL$9)</f>
        <v>343279.54044999997</v>
      </c>
      <c r="BM283" s="44">
        <v>4</v>
      </c>
      <c r="BN283" s="44">
        <f>(BM283/12*5*$D283*$G283*$H283*$K283*BN$8)+(BM283/12*4*$E283*$G283*$I283*$K283*BN$9)+(BM283/12*3*$F283*$G283*$I283*$K283*BN$10)</f>
        <v>65687.533613333333</v>
      </c>
      <c r="BO283" s="54">
        <v>0</v>
      </c>
      <c r="BP283" s="44">
        <f>(BO283/12*5*$D283*$G283*$H283*$L283*BP$8)+(BO283/12*4*$E283*$G283*$I283*$L283*BP$9)+(BO283/12*3*$F283*$G283*$I283*$L283*BP$9)</f>
        <v>0</v>
      </c>
      <c r="BQ283" s="44"/>
      <c r="BR283" s="44">
        <f>(BQ283/12*5*$D283*$G283*$H283*$L283*BR$8)+(BQ283/12*4*$E283*$G283*$I283*$L283*BR$9)+(BQ283/12*3*$F283*$G283*$I283*$L283*BR$9)</f>
        <v>0</v>
      </c>
      <c r="BS283" s="44">
        <v>0</v>
      </c>
      <c r="BT283" s="44">
        <f>(BS283/12*5*$D283*$G283*$H283*$K283*BT$8)+(BS283/12*4*$E283*$G283*$I283*$K283*BT$9)+(BS283/12*3*$F283*$G283*$I283*$K283*BT$9)</f>
        <v>0</v>
      </c>
      <c r="BU283" s="44">
        <v>1</v>
      </c>
      <c r="BV283" s="44">
        <f>(BU283/12*5*$D283*$G283*$H283*$K283*BV$8)+(BU283/12*4*$E283*$G283*$I283*$K283*BV$9)+(BU283/12*3*$F283*$G283*$I283*$K283*BV$9)</f>
        <v>12104.547606666665</v>
      </c>
      <c r="BW283" s="44">
        <v>0</v>
      </c>
      <c r="BX283" s="44">
        <f>(BW283/12*5*$D283*$G283*$H283*$L283*BX$8)+(BW283/12*4*$E283*$G283*$I283*$L283*BX$9)+(BW283/12*3*$F283*$G283*$I283*$L283*BX$9)</f>
        <v>0</v>
      </c>
      <c r="BY283" s="44"/>
      <c r="BZ283" s="44">
        <f>(BY283/12*5*$D283*$G283*$H283*$L283*BZ$8)+(BY283/12*4*$E283*$G283*$I283*$L283*BZ$9)+(BY283/12*3*$F283*$G283*$I283*$L283*BZ$9)</f>
        <v>0</v>
      </c>
      <c r="CA283" s="44">
        <v>0</v>
      </c>
      <c r="CB283" s="44">
        <f>(CA283/12*5*$D283*$G283*$H283*$K283*CB$8)+(CA283/12*4*$E283*$G283*$I283*$K283*CB$9)+(CA283/12*3*$F283*$G283*$I283*$K283*CB$9)</f>
        <v>0</v>
      </c>
      <c r="CC283" s="44"/>
      <c r="CD283" s="44">
        <f t="shared" ref="CD283" si="2652">(CC283/12*5*$D283*$G283*$H283*$L283*CD$8)+(CC283/12*4*$E283*$G283*$I283*$L283*CD$9)+(CC283/12*3*$F283*$G283*$I283*$L283*CD$9)</f>
        <v>0</v>
      </c>
      <c r="CE283" s="44">
        <v>0</v>
      </c>
      <c r="CF283" s="44">
        <f>(CE283/12*5*$D283*$G283*$H283*$K283*CF$8)+(CE283/12*4*$E283*$G283*$I283*$K283*CF$9)+(CE283/12*3*$F283*$G283*$I283*$K283*CF$9)</f>
        <v>0</v>
      </c>
      <c r="CG283" s="44"/>
      <c r="CH283" s="44">
        <f>(CG283/12*5*$D283*$G283*$H283*$K283*CH$8)+(CG283/12*4*$E283*$G283*$I283*$K283*CH$9)+(CG283/12*3*$F283*$G283*$I283*$K283*CH$9)</f>
        <v>0</v>
      </c>
      <c r="CI283" s="44"/>
      <c r="CJ283" s="44">
        <f>(CI283/12*5*$D283*$G283*$H283*$K283*CJ$8)+(CI283/12*4*$E283*$G283*$I283*$K283*CJ$9)+(CI283/12*3*$F283*$G283*$I283*$K283*CJ$9)</f>
        <v>0</v>
      </c>
      <c r="CK283" s="44">
        <v>20</v>
      </c>
      <c r="CL283" s="44">
        <f>(CK283/12*5*$D283*$G283*$H283*$K283*CL$8)+(CK283/12*4*$E283*$G283*$I283*$K283*CL$9)+(CK283/12*3*$F283*$G283*$I283*$K283*CL$9)</f>
        <v>319470.15566666669</v>
      </c>
      <c r="CM283" s="44">
        <v>21</v>
      </c>
      <c r="CN283" s="44">
        <f>(CM283/12*5*$D283*$G283*$H283*$L283*CN$8)+(CM283/12*4*$E283*$G283*$I283*$L283*CN$9)+(CM283/12*3*$F283*$G283*$I283*$L283*CN$9)</f>
        <v>410241.76542300003</v>
      </c>
      <c r="CO283" s="44">
        <v>21</v>
      </c>
      <c r="CP283" s="44">
        <f>(CO283/12*5*$D283*$G283*$H283*$L283*CP$8)+(CO283/12*4*$E283*$G283*$I283*$L283*CP$9)+(CO283/12*3*$F283*$G283*$I283*$L283*CP$9)</f>
        <v>471620.23479899997</v>
      </c>
      <c r="CQ283" s="49"/>
      <c r="CR283" s="44">
        <f>(CQ283/12*5*$D283*$G283*$H283*$K283*CR$8)+(CQ283/12*4*$E283*$G283*$I283*$K283*CR$9)+(CQ283/12*3*$F283*$G283*$I283*$K283*CR$9)</f>
        <v>0</v>
      </c>
      <c r="CS283" s="44">
        <v>29</v>
      </c>
      <c r="CT283" s="44">
        <f>(CS283/12*5*$D283*$G283*$H283*$L283*CT$8)+(CS283/12*4*$E283*$G283*$I283*$L283*CT$9)+(CS283/12*3*$F283*$G283*$I283*$L283*CT$9)</f>
        <v>636554.99994799995</v>
      </c>
      <c r="CU283" s="44">
        <v>1</v>
      </c>
      <c r="CV283" s="44">
        <f>(CU283/12*5*$D283*$G283*$H283*$L283*CV$8)+(CU283/12*4*$E283*$G283*$I283*$L283*CV$9)+(CU283/12*3*$F283*$G283*$I283*$L283*CV$9)</f>
        <v>19080.017613999997</v>
      </c>
      <c r="CW283" s="44">
        <v>1</v>
      </c>
      <c r="CX283" s="44">
        <f>(CW283/12*5*$D283*$G283*$H283*$L283*CX$8)+(CW283/12*4*$E283*$G283*$I283*$L283*CX$9)+(CW283/12*3*$F283*$G283*$I283*$L283*CX$9)</f>
        <v>21990.871916999993</v>
      </c>
      <c r="CY283" s="44">
        <v>1</v>
      </c>
      <c r="CZ283" s="44">
        <f>(CY283/12*5*$D283*$G283*$H283*$L283*CZ$8)+(CY283/12*4*$E283*$G283*$I283*$L283*CZ$9)+(CY283/12*3*$F283*$G283*$I283*$L283*CZ$9)</f>
        <v>21950.172411999996</v>
      </c>
      <c r="DA283" s="44">
        <v>31</v>
      </c>
      <c r="DB283" s="44">
        <f>(DA283/12*5*$D283*$G283*$H283*$L283*DB$8)+(DA283/12*4*$E283*$G283*$I283*$L283*DB$9)+(DA283/12*3*$F283*$G283*$I283*$L283*DB$9)</f>
        <v>681717.02942699997</v>
      </c>
      <c r="DC283" s="44">
        <v>4</v>
      </c>
      <c r="DD283" s="44">
        <f>(DC283/12*5*$D283*$G283*$H283*$K283*DD$8)+(DC283/12*4*$E283*$G283*$I283*$K283*DD$9)+(DC283/12*3*$F283*$G283*$I283*$K283*DD$9)</f>
        <v>72563.070533333317</v>
      </c>
      <c r="DE283" s="44">
        <v>17</v>
      </c>
      <c r="DF283" s="44">
        <f>(DE283/12*5*$D283*$G283*$H283*$K283*DF$8)+(DE283/12*4*$E283*$G283*$I283*$K283*DF$9)+(DE283/12*3*$F283*$G283*$I283*$K283*DF$9)</f>
        <v>317579.93128166668</v>
      </c>
      <c r="DG283" s="44">
        <v>7</v>
      </c>
      <c r="DH283" s="44">
        <f>(DG283/12*5*$D283*$G283*$H283*$L283*DH$8)+(DG283/12*4*$E283*$G283*$I283*$L283*DH$9)+(DG283/12*3*$F283*$G283*$I283*$L283*DH$9)</f>
        <v>170368.96484999999</v>
      </c>
      <c r="DI283" s="44">
        <v>3</v>
      </c>
      <c r="DJ283" s="44">
        <f>(DI283/12*5*$D283*$G283*$H283*$L283*DJ$8)+(DI283/12*4*$E283*$G283*$I283*$L283*DJ$9)+(DI283/12*3*$F283*$G283*$I283*$L283*DJ$9)</f>
        <v>70817.497380000001</v>
      </c>
      <c r="DK283" s="44"/>
      <c r="DL283" s="44">
        <f>(DK283/12*5*$D283*$G283*$H283*$M283*DL$8)+(DK283/12*4*$E283*$G283*$I283*$M283*DL$9)+(DK283/12*3*$F283*$G283*$I283*$M283*DL$9)</f>
        <v>0</v>
      </c>
      <c r="DM283" s="44">
        <v>3</v>
      </c>
      <c r="DN283" s="44">
        <f t="shared" ref="DN283:DN299" si="2653">(DM283/12*5*$D283*$G283*$H283*$N283*DN$8)+(DM283/12*4*$E283*$G283*$I283*$N283*DN$9)+(DM283/12*3*$F283*$G283*$I283*$N283*DN$9)</f>
        <v>104760.12197374998</v>
      </c>
      <c r="DO283" s="44"/>
      <c r="DP283" s="44">
        <f t="shared" si="2541"/>
        <v>0</v>
      </c>
      <c r="DQ283" s="44">
        <f t="shared" ref="DQ283:DR301" si="2654">SUM(O283,Q283,S283,U283,W283,Y283,AA283,AC283,AE283,AG283,AI283,AK283,AM283,AO283,AQ283,AS283,AU283,AW283,AY283,BA283,BC283,BE283,BG283,BI283,BK283,BM283,BO283,BQ283,BS283,BU283,BW283,BY283,CA283,CC283,CE283,CG283,CI283,CK283,CM283,CO283,CQ283,CS283,CU283,CW283,CY283,DA283,DC283,DE283,DG283,DI283,DK283,DM283,DO283)</f>
        <v>656</v>
      </c>
      <c r="DR283" s="44">
        <f t="shared" si="2654"/>
        <v>12387066.780141916</v>
      </c>
    </row>
    <row r="284" spans="1:122" ht="30" customHeight="1" x14ac:dyDescent="0.25">
      <c r="A284" s="51"/>
      <c r="B284" s="52">
        <v>243</v>
      </c>
      <c r="C284" s="38" t="s">
        <v>415</v>
      </c>
      <c r="D284" s="39">
        <f t="shared" si="2543"/>
        <v>19063</v>
      </c>
      <c r="E284" s="40">
        <v>18530</v>
      </c>
      <c r="F284" s="40">
        <v>18715</v>
      </c>
      <c r="G284" s="53">
        <v>0.55000000000000004</v>
      </c>
      <c r="H284" s="42">
        <v>1</v>
      </c>
      <c r="I284" s="42">
        <v>1</v>
      </c>
      <c r="J284" s="43"/>
      <c r="K284" s="39">
        <v>1.4</v>
      </c>
      <c r="L284" s="39">
        <v>1.68</v>
      </c>
      <c r="M284" s="39">
        <v>2.23</v>
      </c>
      <c r="N284" s="39">
        <v>2.57</v>
      </c>
      <c r="O284" s="44">
        <v>18</v>
      </c>
      <c r="P284" s="44">
        <f t="shared" ref="P284" si="2655">(O284/12*5*$D284*$G284*$H284*$K284)+(O284/12*4*$E284*$G284*$I284*$K284)+(O284/12*3*$F284*$G284*$I284*$K284)</f>
        <v>260544.9</v>
      </c>
      <c r="Q284" s="44">
        <v>0</v>
      </c>
      <c r="R284" s="44">
        <f>(Q284/12*5*$D284*$G284*$H284*$K284)+(Q284/12*4*$E284*$G284*$I284*$K284)+(Q284/12*3*$F284*$G284*$I284*$K284)</f>
        <v>0</v>
      </c>
      <c r="S284" s="44">
        <v>0</v>
      </c>
      <c r="T284" s="44">
        <f>(S284/12*5*$D284*$G284*$H284*$K284)+(S284/12*4*$E284*$G284*$I284*$K284)+(S284/12*3*$F284*$G284*$I284*$K284)</f>
        <v>0</v>
      </c>
      <c r="U284" s="44"/>
      <c r="V284" s="44">
        <f>(U284/12*5*$D284*$G284*$H284*$K284)+(U284/12*4*$E284*$G284*$I284*$K284)+(U284/12*3*$F284*$G284*$I284*$K284)</f>
        <v>0</v>
      </c>
      <c r="W284" s="44"/>
      <c r="X284" s="44">
        <f>(W284/12*5*$D284*$G284*$H284*$K284)+(W284/12*4*$E284*$G284*$I284*$K284)+(W284/12*3*$F284*$G284*$I284*$K284)</f>
        <v>0</v>
      </c>
      <c r="Y284" s="44">
        <v>0</v>
      </c>
      <c r="Z284" s="44">
        <f>(Y284/12*5*$D284*$G284*$H284*$K284)+(Y284/12*4*$E284*$G284*$I284*$K284)+(Y284/12*3*$F284*$G284*$I284*$K284)</f>
        <v>0</v>
      </c>
      <c r="AA284" s="44">
        <v>0</v>
      </c>
      <c r="AB284" s="44">
        <f>(AA284/12*5*$D284*$G284*$H284*$K284)+(AA284/12*4*$E284*$G284*$I284*$K284)+(AA284/12*3*$F284*$G284*$I284*$K284)</f>
        <v>0</v>
      </c>
      <c r="AC284" s="44">
        <v>0</v>
      </c>
      <c r="AD284" s="44">
        <f>(AC284/12*5*$D284*$G284*$H284*$K284)+(AC284/12*4*$E284*$G284*$I284*$K284)+(AC284/12*3*$F284*$G284*$I284*$K284)</f>
        <v>0</v>
      </c>
      <c r="AE284" s="44">
        <v>0</v>
      </c>
      <c r="AF284" s="44">
        <f>(AE284/12*5*$D284*$G284*$H284*$K284)+(AE284/12*4*$E284*$G284*$I284*$K284)+(AE284/12*3*$F284*$G284*$I284*$K284)</f>
        <v>0</v>
      </c>
      <c r="AG284" s="44">
        <v>1</v>
      </c>
      <c r="AH284" s="44">
        <f>(AG284/12*5*$D284*$G284*$H284*$K284)+(AG284/12*4*$E284*$G284*$I284*$K284)+(AG284/12*3*$F284*$G284*$I284*$K284)</f>
        <v>14474.716666666667</v>
      </c>
      <c r="AI284" s="44">
        <v>0</v>
      </c>
      <c r="AJ284" s="44">
        <f>(AI284/12*5*$D284*$G284*$H284*$K284)+(AI284/12*4*$E284*$G284*$I284*$K284)+(AI284/12*3*$F284*$G284*$I284*$K284)</f>
        <v>0</v>
      </c>
      <c r="AK284" s="44"/>
      <c r="AL284" s="44">
        <f>(AK284/12*5*$D284*$G284*$H284*$K284)+(AK284/12*4*$E284*$G284*$I284*$K284)+(AK284/12*3*$F284*$G284*$I284*$K284)</f>
        <v>0</v>
      </c>
      <c r="AM284" s="62">
        <v>107</v>
      </c>
      <c r="AN284" s="44">
        <f>(AM284/12*5*$D284*$G284*$H284*$K284)+(AM284/12*4*$E284*$G284*$I284*$K284)+(AM284/12*3*$F284*$G284*$I284*$K284)</f>
        <v>1548794.6833333331</v>
      </c>
      <c r="AO284" s="91">
        <v>5</v>
      </c>
      <c r="AP284" s="44">
        <f>(AO284/12*5*$D284*$G284*$H284*$L284)+(AO284/12*4*$E284*$G284*$I284*$L284)+(AO284/12*3*$F284*$G284*$I284*$L284)</f>
        <v>86848.3</v>
      </c>
      <c r="AQ284" s="44">
        <v>0</v>
      </c>
      <c r="AR284" s="44">
        <f>(AQ284/12*5*$D284*$G284*$H284*$L284)+(AQ284/12*4*$E284*$G284*$I284*$L284)+(AQ284/12*3*$F284*$G284*$I284*$L284)</f>
        <v>0</v>
      </c>
      <c r="AS284" s="44">
        <v>65</v>
      </c>
      <c r="AT284" s="44">
        <f>(AS284/12*5*$D284*$G284*$H284*$L284)+(AS284/12*4*$E284*$G284*$I284*$L284)+(AS284/12*3*$F284*$G284*$I284*$L284)</f>
        <v>1129027.8999999999</v>
      </c>
      <c r="AU284" s="44">
        <v>15</v>
      </c>
      <c r="AV284" s="44">
        <f>(AU284/12*5*$D284*$G284*$H284*$L284)+(AU284/12*4*$E284*$G284*$I284*$L284)+(AU284/12*3*$F284*$G284*$I284*$L284)</f>
        <v>260544.90000000002</v>
      </c>
      <c r="AW284" s="44"/>
      <c r="AX284" s="44">
        <f>(AW284/12*5*$D284*$G284*$H284*$K284)+(AW284/12*4*$E284*$G284*$I284*$K284)+(AW284/12*3*$F284*$G284*$I284*$K284)</f>
        <v>0</v>
      </c>
      <c r="AY284" s="44"/>
      <c r="AZ284" s="44">
        <f>(AY284/12*5*$D284*$G284*$H284*$K284)+(AY284/12*4*$E284*$G284*$I284*$K284)+(AY284/12*3*$F284*$G284*$I284*$K284)</f>
        <v>0</v>
      </c>
      <c r="BA284" s="44"/>
      <c r="BB284" s="44">
        <f>(BA284/12*5*$D284*$G284*$H284*$L284)+(BA284/12*4*$E284*$G284*$I284*$L284)+(BA284/12*3*$F284*$G284*$I284*$L284)</f>
        <v>0</v>
      </c>
      <c r="BC284" s="44">
        <v>0</v>
      </c>
      <c r="BD284" s="44">
        <f>(BC284/12*5*$D284*$G284*$H284*$K284)+(BC284/12*4*$E284*$G284*$I284*$K284)+(BC284/12*3*$F284*$G284*$I284*$K284)</f>
        <v>0</v>
      </c>
      <c r="BE284" s="44">
        <v>0</v>
      </c>
      <c r="BF284" s="44">
        <f>(BE284/12*5*$D284*$G284*$H284*$K284)+(BE284/12*4*$E284*$G284*$I284*$K284)+(BE284/12*3*$F284*$G284*$I284*$K284)</f>
        <v>0</v>
      </c>
      <c r="BG284" s="44">
        <v>0</v>
      </c>
      <c r="BH284" s="44">
        <f>(BG284/12*5*$D284*$G284*$H284*$K284)+(BG284/12*4*$E284*$G284*$I284*$K284)+(BG284/12*3*$F284*$G284*$I284*$K284)</f>
        <v>0</v>
      </c>
      <c r="BI284" s="44">
        <v>0</v>
      </c>
      <c r="BJ284" s="44">
        <f>(BI284/12*5*$D284*$G284*$H284*$L284)+(BI284/12*4*$E284*$G284*$I284*$L284)+(BI284/12*3*$F284*$G284*$I284*$L284)</f>
        <v>0</v>
      </c>
      <c r="BK284" s="44"/>
      <c r="BL284" s="44">
        <f>(BK284/12*5*$D284*$G284*$H284*$K284)+(BK284/12*4*$E284*$G284*$I284*$K284)+(BK284/12*3*$F284*$G284*$I284*$K284)</f>
        <v>0</v>
      </c>
      <c r="BM284" s="44">
        <v>7</v>
      </c>
      <c r="BN284" s="44">
        <f>(BM284/12*5*$D284*$G284*$H284*$K284)+(BM284/12*4*$E284*$G284*$I284*$K284)+(BM284/12*3*$F284*$G284*$I284*$K284)</f>
        <v>101323.01666666666</v>
      </c>
      <c r="BO284" s="54">
        <v>2</v>
      </c>
      <c r="BP284" s="44">
        <f>(BO284/12*5*$D284*$G284*$H284*$L284)+(BO284/12*4*$E284*$G284*$I284*$L284)+(BO284/12*3*$F284*$G284*$I284*$L284)</f>
        <v>34739.32</v>
      </c>
      <c r="BQ284" s="44">
        <v>0</v>
      </c>
      <c r="BR284" s="44">
        <f>(BQ284/12*5*$D284*$G284*$H284*$L284)+(BQ284/12*4*$E284*$G284*$I284*$L284)+(BQ284/12*3*$F284*$G284*$I284*$L284)</f>
        <v>0</v>
      </c>
      <c r="BS284" s="44">
        <v>0</v>
      </c>
      <c r="BT284" s="44">
        <f>(BS284/12*5*$D284*$G284*$H284*$K284)+(BS284/12*4*$E284*$G284*$I284*$K284)+(BS284/12*3*$F284*$G284*$I284*$K284)</f>
        <v>0</v>
      </c>
      <c r="BU284" s="44">
        <v>0</v>
      </c>
      <c r="BV284" s="44">
        <f>(BU284/12*5*$D284*$G284*$H284*$K284)+(BU284/12*4*$E284*$G284*$I284*$K284)+(BU284/12*3*$F284*$G284*$I284*$K284)</f>
        <v>0</v>
      </c>
      <c r="BW284" s="44">
        <v>0</v>
      </c>
      <c r="BX284" s="44">
        <f>(BW284/12*5*$D284*$G284*$H284*$L284)+(BW284/12*4*$E284*$G284*$I284*$L284)+(BW284/12*3*$F284*$G284*$I284*$L284)</f>
        <v>0</v>
      </c>
      <c r="BY284" s="44"/>
      <c r="BZ284" s="44">
        <f>(BY284/12*5*$D284*$G284*$H284*$L284)+(BY284/12*4*$E284*$G284*$I284*$L284)+(BY284/12*3*$F284*$G284*$I284*$L284)</f>
        <v>0</v>
      </c>
      <c r="CA284" s="44">
        <v>0</v>
      </c>
      <c r="CB284" s="44">
        <f>(CA284/12*5*$D284*$G284*$H284*$K284)+(CA284/12*4*$E284*$G284*$I284*$K284)+(CA284/12*3*$F284*$G284*$I284*$K284)</f>
        <v>0</v>
      </c>
      <c r="CC284" s="44"/>
      <c r="CD284" s="44">
        <f>(CC284/12*5*$D284*$G284*$H284*$L284)+(CC284/12*4*$E284*$G284*$I284*$L284)+(CC284/12*3*$F284*$G284*$I284*$L284)</f>
        <v>0</v>
      </c>
      <c r="CE284" s="44">
        <v>0</v>
      </c>
      <c r="CF284" s="44">
        <f>(CE284/12*5*$D284*$G284*$H284*$K284)+(CE284/12*4*$E284*$G284*$I284*$K284)+(CE284/12*3*$F284*$G284*$I284*$K284)</f>
        <v>0</v>
      </c>
      <c r="CG284" s="44"/>
      <c r="CH284" s="44">
        <f>(CG284/12*5*$D284*$G284*$H284*$K284)+(CG284/12*4*$E284*$G284*$I284*$K284)+(CG284/12*3*$F284*$G284*$I284*$K284)</f>
        <v>0</v>
      </c>
      <c r="CI284" s="44"/>
      <c r="CJ284" s="44">
        <f>(CI284/12*5*$D284*$G284*$H284*$K284)+(CI284/12*4*$E284*$G284*$I284*$K284)+(CI284/12*3*$F284*$G284*$I284*$K284)</f>
        <v>0</v>
      </c>
      <c r="CK284" s="44">
        <v>3</v>
      </c>
      <c r="CL284" s="44">
        <f>(CK284/12*5*$D284*$G284*$H284*$K284)+(CK284/12*4*$E284*$G284*$I284*$K284)+(CK284/12*3*$F284*$G284*$I284*$K284)</f>
        <v>43424.15</v>
      </c>
      <c r="CM284" s="44">
        <v>21</v>
      </c>
      <c r="CN284" s="44">
        <f>(CM284/12*5*$D284*$G284*$H284*$L284)+(CM284/12*4*$E284*$G284*$I284*$L284)+(CM284/12*3*$F284*$G284*$I284*$L284)</f>
        <v>364762.86000000004</v>
      </c>
      <c r="CO284" s="44">
        <v>28</v>
      </c>
      <c r="CP284" s="44">
        <f>(CO284/12*5*$D284*$G284*$H284*$L284)+(CO284/12*4*$E284*$G284*$I284*$L284)+(CO284/12*3*$F284*$G284*$I284*$L284)</f>
        <v>486350.48000000004</v>
      </c>
      <c r="CQ284" s="49"/>
      <c r="CR284" s="44">
        <f>(CQ284/12*5*$D284*$G284*$H284*$K284)+(CQ284/12*4*$E284*$G284*$I284*$K284)+(CQ284/12*3*$F284*$G284*$I284*$K284)</f>
        <v>0</v>
      </c>
      <c r="CS284" s="44">
        <v>7</v>
      </c>
      <c r="CT284" s="44">
        <f>(CS284/12*5*$D284*$G284*$H284*$L284)+(CS284/12*4*$E284*$G284*$I284*$L284)+(CS284/12*3*$F284*$G284*$I284*$L284)</f>
        <v>121587.62000000001</v>
      </c>
      <c r="CU284" s="44"/>
      <c r="CV284" s="44">
        <f>(CU284/12*5*$D284*$G284*$H284*$L284)+(CU284/12*4*$E284*$G284*$I284*$L284)+(CU284/12*3*$F284*$G284*$I284*$L284)</f>
        <v>0</v>
      </c>
      <c r="CW284" s="44">
        <v>10</v>
      </c>
      <c r="CX284" s="44">
        <f>(CW284/12*5*$D284*$G284*$H284*$L284)+(CW284/12*4*$E284*$G284*$I284*$L284)+(CW284/12*3*$F284*$G284*$I284*$L284)</f>
        <v>173696.6</v>
      </c>
      <c r="CY284" s="44">
        <v>4</v>
      </c>
      <c r="CZ284" s="44">
        <f>(CY284/12*5*$D284*$G284*$H284*$L284)+(CY284/12*4*$E284*$G284*$I284*$L284)+(CY284/12*3*$F284*$G284*$I284*$L284)</f>
        <v>69478.64</v>
      </c>
      <c r="DA284" s="44">
        <v>2</v>
      </c>
      <c r="DB284" s="44">
        <f>(DA284/12*5*$D284*$G284*$H284*$L284)+(DA284/12*4*$E284*$G284*$I284*$L284)+(DA284/12*3*$F284*$G284*$I284*$L284)</f>
        <v>34739.32</v>
      </c>
      <c r="DC284" s="44">
        <v>3</v>
      </c>
      <c r="DD284" s="44">
        <f>(DC284/12*5*$D284*$G284*$H284*$K284)+(DC284/12*4*$E284*$G284*$I284*$K284)+(DC284/12*3*$F284*$G284*$I284*$K284)</f>
        <v>43424.15</v>
      </c>
      <c r="DE284" s="44">
        <v>7</v>
      </c>
      <c r="DF284" s="44">
        <f>(DE284/12*5*$D284*$G284*$H284*$K284)+(DE284/12*4*$E284*$G284*$I284*$K284)+(DE284/12*3*$F284*$G284*$I284*$K284)</f>
        <v>101323.01666666666</v>
      </c>
      <c r="DG284" s="44">
        <v>3</v>
      </c>
      <c r="DH284" s="44">
        <f>(DG284/12*5*$D284*$G284*$H284*$L284)+(DG284/12*4*$E284*$G284*$I284*$L284)+(DG284/12*3*$F284*$G284*$I284*$L284)</f>
        <v>52108.98</v>
      </c>
      <c r="DI284" s="44">
        <v>1</v>
      </c>
      <c r="DJ284" s="44">
        <f>(DI284/12*5*$D284*$G284*$H284*$L284)+(DI284/12*4*$E284*$G284*$I284*$L284)+(DI284/12*3*$F284*$G284*$I284*$L284)</f>
        <v>17369.66</v>
      </c>
      <c r="DK284" s="44"/>
      <c r="DL284" s="44">
        <f>(DK284/12*5*$D284*$G284*$H284*$M284)+(DK284/12*4*$E284*$G284*$I284*$M284)+(DK284/12*3*$F284*$G284*$I284*$M284)</f>
        <v>0</v>
      </c>
      <c r="DM284" s="44">
        <v>2</v>
      </c>
      <c r="DN284" s="44">
        <f t="shared" ref="DN284" si="2656">(DM284/12*5*$D284*$G284*$H284*$N284)+(DM284/12*4*$E284*$G284*$I284*$N284)+(DM284/12*3*$F284*$G284*$I284*$N284)</f>
        <v>53142.888333333329</v>
      </c>
      <c r="DO284" s="44"/>
      <c r="DP284" s="44">
        <f>(DO284*$D284*$G284*$H284*$L284)</f>
        <v>0</v>
      </c>
      <c r="DQ284" s="44">
        <f t="shared" si="2654"/>
        <v>311</v>
      </c>
      <c r="DR284" s="44">
        <f t="shared" si="2654"/>
        <v>4997706.1016666675</v>
      </c>
    </row>
    <row r="285" spans="1:122" ht="30" customHeight="1" x14ac:dyDescent="0.25">
      <c r="A285" s="51"/>
      <c r="B285" s="52">
        <v>244</v>
      </c>
      <c r="C285" s="38" t="s">
        <v>416</v>
      </c>
      <c r="D285" s="39">
        <f t="shared" si="2543"/>
        <v>19063</v>
      </c>
      <c r="E285" s="40">
        <v>18530</v>
      </c>
      <c r="F285" s="40">
        <v>18715</v>
      </c>
      <c r="G285" s="53">
        <v>0.71</v>
      </c>
      <c r="H285" s="42">
        <v>1</v>
      </c>
      <c r="I285" s="42">
        <v>1</v>
      </c>
      <c r="J285" s="43"/>
      <c r="K285" s="39">
        <v>1.4</v>
      </c>
      <c r="L285" s="39">
        <v>1.68</v>
      </c>
      <c r="M285" s="39">
        <v>2.23</v>
      </c>
      <c r="N285" s="39">
        <v>2.57</v>
      </c>
      <c r="O285" s="44">
        <v>117</v>
      </c>
      <c r="P285" s="44">
        <f t="shared" ref="P285:P286" si="2657">(O285/12*5*$D285*$G285*$H285*$K285*P$8)+(O285/12*4*$E285*$G285*$I285*$K285*P$9)+(O285/12*3*$F285*$G285*$I285*$K285*P$9)</f>
        <v>2321692.3479750003</v>
      </c>
      <c r="Q285" s="44">
        <v>100</v>
      </c>
      <c r="R285" s="44">
        <f t="shared" ref="R285:R286" si="2658">(Q285/12*5*$D285*$G285*$H285*$K285*R$8)+(Q285/12*4*$E285*$G285*$I285*$K285*R$9)+(Q285/12*3*$F285*$G285*$I285*$K285*R$9)</f>
        <v>1984352.4341666666</v>
      </c>
      <c r="S285" s="44">
        <v>0</v>
      </c>
      <c r="T285" s="44">
        <f t="shared" ref="T285:T286" si="2659">(S285/12*5*$D285*$G285*$H285*$K285*T$8)+(S285/12*4*$E285*$G285*$I285*$K285*T$9)+(S285/12*3*$F285*$G285*$I285*$K285*T$9)</f>
        <v>0</v>
      </c>
      <c r="U285" s="44"/>
      <c r="V285" s="44">
        <f t="shared" ref="V285:V286" si="2660">(U285/12*5*$D285*$G285*$H285*$K285*V$8)+(U285/12*4*$E285*$G285*$I285*$K285*V$9)+(U285/12*3*$F285*$G285*$I285*$K285*V$9)</f>
        <v>0</v>
      </c>
      <c r="W285" s="44">
        <v>12</v>
      </c>
      <c r="X285" s="44">
        <f t="shared" ref="X285:X286" si="2661">(W285/12*5*$D285*$G285*$H285*$K285*X$8)+(W285/12*4*$E285*$G285*$I285*$K285*X$9)+(W285/12*3*$F285*$G285*$I285*$K285*X$9)</f>
        <v>239732.92496999996</v>
      </c>
      <c r="Y285" s="44">
        <v>2</v>
      </c>
      <c r="Z285" s="44">
        <f t="shared" ref="Z285:Z286" si="2662">(Y285/12*5*$D285*$G285*$H285*$K285*Z$8)+(Y285/12*4*$E285*$G285*$I285*$K285*Z$9)+(Y285/12*3*$F285*$G285*$I285*$K285*Z$9)</f>
        <v>39687.048683333327</v>
      </c>
      <c r="AA285" s="44"/>
      <c r="AB285" s="44">
        <f t="shared" ref="AB285:AB286" si="2663">(AA285/12*5*$D285*$G285*$H285*$K285*AB$8)+(AA285/12*4*$E285*$G285*$I285*$K285*AB$9)+(AA285/12*3*$F285*$G285*$I285*$K285*AB$9)</f>
        <v>0</v>
      </c>
      <c r="AC285" s="44">
        <v>0</v>
      </c>
      <c r="AD285" s="44">
        <f t="shared" ref="AD285:AD286" si="2664">(AC285/12*5*$D285*$G285*$H285*$K285*AD$8)+(AC285/12*4*$E285*$G285*$I285*$K285*AD$9)+(AC285/12*3*$F285*$G285*$I285*$K285*AD$9)</f>
        <v>0</v>
      </c>
      <c r="AE285" s="44">
        <v>0</v>
      </c>
      <c r="AF285" s="44">
        <f t="shared" ref="AF285:AF286" si="2665">(AE285/12*5*$D285*$G285*$H285*$K285*AF$8)+(AE285/12*4*$E285*$G285*$I285*$K285*AF$9)+(AE285/12*3*$F285*$G285*$I285*$K285*AF$9)</f>
        <v>0</v>
      </c>
      <c r="AG285" s="44">
        <v>87</v>
      </c>
      <c r="AH285" s="44">
        <f t="shared" ref="AH285:AH286" si="2666">(AG285/12*5*$D285*$G285*$H285*$K285*AH$8)+(AG285/12*4*$E285*$G285*$I285*$K285*AH$9)+(AG285/12*3*$F285*$G285*$I285*$K285*AH$9)</f>
        <v>1726386.617725</v>
      </c>
      <c r="AI285" s="44">
        <v>2</v>
      </c>
      <c r="AJ285" s="44">
        <f t="shared" ref="AJ285:AJ286" si="2667">(AI285/12*5*$D285*$G285*$H285*$K285*AJ$8)+(AI285/12*4*$E285*$G285*$I285*$K285*AJ$9)+(AI285/12*3*$F285*$G285*$I285*$K285*AJ$9)</f>
        <v>33791.883183333332</v>
      </c>
      <c r="AK285" s="44"/>
      <c r="AL285" s="44">
        <f t="shared" ref="AL285:AL286" si="2668">(AK285/12*5*$D285*$G285*$H285*$K285*AL$8)+(AK285/12*4*$E285*$G285*$I285*$K285*AL$9)+(AK285/12*3*$F285*$G285*$I285*$K285*AL$9)</f>
        <v>0</v>
      </c>
      <c r="AM285" s="62">
        <v>347</v>
      </c>
      <c r="AN285" s="44">
        <f t="shared" ref="AN285:AN286" si="2669">(AM285/12*5*$D285*$G285*$H285*$K285*AN$8)+(AM285/12*4*$E285*$G285*$I285*$K285*AN$9)+(AM285/12*3*$F285*$G285*$I285*$K285*AN$9)</f>
        <v>6844608.1225958336</v>
      </c>
      <c r="AO285" s="48">
        <v>60</v>
      </c>
      <c r="AP285" s="44">
        <f t="shared" ref="AP285:AP286" si="2670">(AO285/12*5*$D285*$G285*$H285*$L285*AP$8)+(AO285/12*4*$E285*$G285*$I285*$L285*AP$9)+(AO285/12*3*$F285*$G285*$I285*$L285*AP$9)</f>
        <v>1376207.6714400002</v>
      </c>
      <c r="AQ285" s="44">
        <v>0</v>
      </c>
      <c r="AR285" s="44">
        <f t="shared" ref="AR285:AR286" si="2671">(AQ285/12*5*$D285*$G285*$H285*$L285*AR$8)+(AQ285/12*4*$E285*$G285*$I285*$L285*AR$9)+(AQ285/12*3*$F285*$G285*$I285*$L285*AR$9)</f>
        <v>0</v>
      </c>
      <c r="AS285" s="44">
        <v>329</v>
      </c>
      <c r="AT285" s="44">
        <f t="shared" ref="AT285:AT286" si="2672">(AS285/12*5*$D285*$G285*$H285*$L285*AT$8)+(AS285/12*4*$E285*$G285*$I285*$L285*AT$9)+(AS285/12*3*$F285*$G285*$I285*$L285*AT$10)</f>
        <v>7546205.3983959993</v>
      </c>
      <c r="AU285" s="44">
        <v>18</v>
      </c>
      <c r="AV285" s="44">
        <f t="shared" ref="AV285:AV286" si="2673">(AU285/12*5*$D285*$G285*$H285*$L285*AV$8)+(AU285/12*4*$E285*$G285*$I285*$L285*AV$9)+(AU285/12*3*$F285*$G285*$I285*$L285*AV$9)</f>
        <v>426062.06180999998</v>
      </c>
      <c r="AW285" s="44"/>
      <c r="AX285" s="44">
        <f t="shared" ref="AX285:AX286" si="2674">(AW285/12*5*$D285*$G285*$H285*$K285*AX$8)+(AW285/12*4*$E285*$G285*$I285*$K285*AX$9)+(AW285/12*3*$F285*$G285*$I285*$K285*AX$9)</f>
        <v>0</v>
      </c>
      <c r="AY285" s="44"/>
      <c r="AZ285" s="44">
        <f t="shared" ref="AZ285:AZ286" si="2675">(AY285/12*5*$D285*$G285*$H285*$K285*AZ$8)+(AY285/12*4*$E285*$G285*$I285*$K285*AZ$9)+(AY285/12*3*$F285*$G285*$I285*$K285*AZ$9)</f>
        <v>0</v>
      </c>
      <c r="BA285" s="44">
        <v>8</v>
      </c>
      <c r="BB285" s="44">
        <f t="shared" ref="BB285:BB286" si="2676">(BA285/12*5*$D285*$G285*$H285*$L285*BB$8)+(BA285/12*4*$E285*$G285*$I285*$L285*BB$9)+(BA285/12*3*$F285*$G285*$I285*$L285*BB$9)</f>
        <v>178484.30991999997</v>
      </c>
      <c r="BC285" s="44">
        <v>0</v>
      </c>
      <c r="BD285" s="44">
        <f t="shared" ref="BD285:BD286" si="2677">(BC285/12*5*$D285*$G285*$H285*$K285*BD$8)+(BC285/12*4*$E285*$G285*$I285*$K285*BD$9)+(BC285/12*3*$F285*$G285*$I285*$K285*BD$9)</f>
        <v>0</v>
      </c>
      <c r="BE285" s="44">
        <v>0</v>
      </c>
      <c r="BF285" s="44">
        <f t="shared" ref="BF285:BF286" si="2678">(BE285/12*5*$D285*$G285*$H285*$K285*BF$8)+(BE285/12*4*$E285*$G285*$I285*$K285*BF$9)+(BE285/12*3*$F285*$G285*$I285*$K285*BF$9)</f>
        <v>0</v>
      </c>
      <c r="BG285" s="44">
        <v>0</v>
      </c>
      <c r="BH285" s="44">
        <f t="shared" ref="BH285:BH286" si="2679">(BG285/12*5*$D285*$G285*$H285*$K285*BH$8)+(BG285/12*4*$E285*$G285*$I285*$K285*BH$9)+(BG285/12*3*$F285*$G285*$I285*$K285*BH$9)</f>
        <v>0</v>
      </c>
      <c r="BI285" s="44">
        <v>0</v>
      </c>
      <c r="BJ285" s="44">
        <f t="shared" ref="BJ285:BJ286" si="2680">(BI285/12*5*$D285*$G285*$H285*$L285*BJ$8)+(BI285/12*4*$E285*$G285*$I285*$L285*BJ$9)+(BI285/12*3*$F285*$G285*$I285*$L285*BJ$9)</f>
        <v>0</v>
      </c>
      <c r="BK285" s="44">
        <v>24</v>
      </c>
      <c r="BL285" s="44">
        <f t="shared" ref="BL285:BL286" si="2681">(BK285/12*5*$D285*$G285*$H285*$K285*BL$8)+(BK285/12*4*$E285*$G285*$I285*$K285*BL$9)+(BK285/12*3*$F285*$G285*$I285*$K285*BL$9)</f>
        <v>479465.84993999993</v>
      </c>
      <c r="BM285" s="44">
        <v>55</v>
      </c>
      <c r="BN285" s="44">
        <f>(BM285/12*5*$D285*$G285*$H285*$K285*BN$8)+(BM285/12*4*$E285*$G285*$I285*$K285*BN$9)+(BM285/12*3*$F285*$G285*$I285*$K285*BN$10)</f>
        <v>1051269.7490166663</v>
      </c>
      <c r="BO285" s="54">
        <v>8</v>
      </c>
      <c r="BP285" s="44">
        <f t="shared" ref="BP285:BP286" si="2682">(BO285/12*5*$D285*$G285*$H285*$L285*BP$8)+(BO285/12*4*$E285*$G285*$I285*$L285*BP$9)+(BO285/12*3*$F285*$G285*$I285*$L285*BP$9)</f>
        <v>163236.90655999997</v>
      </c>
      <c r="BQ285" s="44">
        <v>0</v>
      </c>
      <c r="BR285" s="44">
        <f t="shared" ref="BR285:BR286" si="2683">(BQ285/12*5*$D285*$G285*$H285*$L285*BR$8)+(BQ285/12*4*$E285*$G285*$I285*$L285*BR$9)+(BQ285/12*3*$F285*$G285*$I285*$L285*BR$9)</f>
        <v>0</v>
      </c>
      <c r="BS285" s="44">
        <v>0</v>
      </c>
      <c r="BT285" s="44">
        <f t="shared" ref="BT285:BT286" si="2684">(BS285/12*5*$D285*$G285*$H285*$K285*BT$8)+(BS285/12*4*$E285*$G285*$I285*$K285*BT$9)+(BS285/12*3*$F285*$G285*$I285*$K285*BT$9)</f>
        <v>0</v>
      </c>
      <c r="BU285" s="44">
        <v>0</v>
      </c>
      <c r="BV285" s="44">
        <f t="shared" ref="BV285:BV286" si="2685">(BU285/12*5*$D285*$G285*$H285*$K285*BV$8)+(BU285/12*4*$E285*$G285*$I285*$K285*BV$9)+(BU285/12*3*$F285*$G285*$I285*$K285*BV$9)</f>
        <v>0</v>
      </c>
      <c r="BW285" s="44">
        <v>0</v>
      </c>
      <c r="BX285" s="44">
        <f t="shared" ref="BX285:BX286" si="2686">(BW285/12*5*$D285*$G285*$H285*$L285*BX$8)+(BW285/12*4*$E285*$G285*$I285*$L285*BX$9)+(BW285/12*3*$F285*$G285*$I285*$L285*BX$9)</f>
        <v>0</v>
      </c>
      <c r="BY285" s="44"/>
      <c r="BZ285" s="44">
        <f t="shared" ref="BZ285:BZ286" si="2687">(BY285/12*5*$D285*$G285*$H285*$L285*BZ$8)+(BY285/12*4*$E285*$G285*$I285*$L285*BZ$9)+(BY285/12*3*$F285*$G285*$I285*$L285*BZ$9)</f>
        <v>0</v>
      </c>
      <c r="CA285" s="44">
        <v>0</v>
      </c>
      <c r="CB285" s="44">
        <f t="shared" ref="CB285:CB286" si="2688">(CA285/12*5*$D285*$G285*$H285*$K285*CB$8)+(CA285/12*4*$E285*$G285*$I285*$K285*CB$9)+(CA285/12*3*$F285*$G285*$I285*$K285*CB$9)</f>
        <v>0</v>
      </c>
      <c r="CC285" s="44">
        <v>2</v>
      </c>
      <c r="CD285" s="44">
        <f t="shared" ref="CD285:CD286" si="2689">(CC285/12*5*$D285*$G285*$H285*$L285*CD$8)+(CC285/12*4*$E285*$G285*$I285*$L285*CD$9)+(CC285/12*3*$F285*$G285*$I285*$L285*CD$9)</f>
        <v>40809.226639999993</v>
      </c>
      <c r="CE285" s="44">
        <v>0</v>
      </c>
      <c r="CF285" s="44">
        <f t="shared" ref="CF285:CF286" si="2690">(CE285/12*5*$D285*$G285*$H285*$K285*CF$8)+(CE285/12*4*$E285*$G285*$I285*$K285*CF$9)+(CE285/12*3*$F285*$G285*$I285*$K285*CF$9)</f>
        <v>0</v>
      </c>
      <c r="CG285" s="44"/>
      <c r="CH285" s="44">
        <f t="shared" ref="CH285:CH286" si="2691">(CG285/12*5*$D285*$G285*$H285*$K285*CH$8)+(CG285/12*4*$E285*$G285*$I285*$K285*CH$9)+(CG285/12*3*$F285*$G285*$I285*$K285*CH$9)</f>
        <v>0</v>
      </c>
      <c r="CI285" s="44">
        <v>15</v>
      </c>
      <c r="CJ285" s="44">
        <f t="shared" ref="CJ285:CJ286" si="2692">(CI285/12*5*$D285*$G285*$H285*$K285*CJ$8)+(CI285/12*4*$E285*$G285*$I285*$K285*CJ$9)+(CI285/12*3*$F285*$G285*$I285*$K285*CJ$9)</f>
        <v>211333.4951</v>
      </c>
      <c r="CK285" s="44">
        <v>40</v>
      </c>
      <c r="CL285" s="44">
        <f t="shared" ref="CL285:CL286" si="2693">(CK285/12*5*$D285*$G285*$H285*$K285*CL$8)+(CK285/12*4*$E285*$G285*$I285*$K285*CL$9)+(CK285/12*3*$F285*$G285*$I285*$K285*CL$9)</f>
        <v>743684.62466666661</v>
      </c>
      <c r="CM285" s="44">
        <v>84</v>
      </c>
      <c r="CN285" s="44">
        <f t="shared" ref="CN285:CN286" si="2694">(CM285/12*5*$D285*$G285*$H285*$L285*CN$8)+(CM285/12*4*$E285*$G285*$I285*$L285*CN$9)+(CM285/12*3*$F285*$G285*$I285*$L285*CN$9)</f>
        <v>1909978.055412</v>
      </c>
      <c r="CO285" s="44">
        <v>54</v>
      </c>
      <c r="CP285" s="44">
        <f t="shared" ref="CP285:CP286" si="2695">(CO285/12*5*$D285*$G285*$H285*$L285*CP$8)+(CO285/12*4*$E285*$G285*$I285*$L285*CP$9)+(CO285/12*3*$F285*$G285*$I285*$L285*CP$9)</f>
        <v>1411547.2132859998</v>
      </c>
      <c r="CQ285" s="49">
        <v>33</v>
      </c>
      <c r="CR285" s="44">
        <f t="shared" ref="CR285:CR286" si="2696">(CQ285/12*5*$D285*$G285*$H285*$K285*CR$8)+(CQ285/12*4*$E285*$G285*$I285*$K285*CR$9)+(CQ285/12*3*$F285*$G285*$I285*$K285*CR$9)</f>
        <v>696783.91089999978</v>
      </c>
      <c r="CS285" s="44">
        <v>19</v>
      </c>
      <c r="CT285" s="44">
        <f t="shared" ref="CT285:CT286" si="2697">(CS285/12*5*$D285*$G285*$H285*$L285*CT$8)+(CS285/12*4*$E285*$G285*$I285*$L285*CT$9)+(CS285/12*3*$F285*$G285*$I285*$L285*CT$9)</f>
        <v>485422.66530799988</v>
      </c>
      <c r="CU285" s="44"/>
      <c r="CV285" s="44">
        <f t="shared" ref="CV285:CV286" si="2698">(CU285/12*5*$D285*$G285*$H285*$L285*CV$8)+(CU285/12*4*$E285*$G285*$I285*$L285*CV$9)+(CU285/12*3*$F285*$G285*$I285*$L285*CV$9)</f>
        <v>0</v>
      </c>
      <c r="CW285" s="44">
        <v>12</v>
      </c>
      <c r="CX285" s="44">
        <f t="shared" ref="CX285:CX286" si="2699">(CW285/12*5*$D285*$G285*$H285*$L285*CX$8)+(CW285/12*4*$E285*$G285*$I285*$L285*CX$9)+(CW285/12*3*$F285*$G285*$I285*$L285*CX$9)</f>
        <v>307151.19464399997</v>
      </c>
      <c r="CY285" s="44">
        <v>17</v>
      </c>
      <c r="CZ285" s="44">
        <f t="shared" ref="CZ285:CZ286" si="2700">(CY285/12*5*$D285*$G285*$H285*$L285*CZ$8)+(CY285/12*4*$E285*$G285*$I285*$L285*CZ$9)+(CY285/12*3*$F285*$G285*$I285*$L285*CZ$9)</f>
        <v>434325.54264399991</v>
      </c>
      <c r="DA285" s="44">
        <v>18</v>
      </c>
      <c r="DB285" s="44">
        <f t="shared" ref="DB285:DB286" si="2701">(DA285/12*5*$D285*$G285*$H285*$L285*DB$8)+(DA285/12*4*$E285*$G285*$I285*$L285*DB$9)+(DA285/12*3*$F285*$G285*$I285*$L285*DB$9)</f>
        <v>460726.79196599993</v>
      </c>
      <c r="DC285" s="44">
        <v>17</v>
      </c>
      <c r="DD285" s="44">
        <f t="shared" ref="DD285:DD286" si="2702">(DC285/12*5*$D285*$G285*$H285*$K285*DD$8)+(DC285/12*4*$E285*$G285*$I285*$K285*DD$9)+(DC285/12*3*$F285*$G285*$I285*$K285*DD$9)</f>
        <v>358949.28743333329</v>
      </c>
      <c r="DE285" s="44">
        <v>28</v>
      </c>
      <c r="DF285" s="44">
        <f t="shared" ref="DF285:DF286" si="2703">(DE285/12*5*$D285*$G285*$H285*$K285*DF$8)+(DE285/12*4*$E285*$G285*$I285*$K285*DF$9)+(DE285/12*3*$F285*$G285*$I285*$K285*DF$9)</f>
        <v>608822.47192666668</v>
      </c>
      <c r="DG285" s="44">
        <v>16</v>
      </c>
      <c r="DH285" s="44">
        <f t="shared" ref="DH285:DH286" si="2704">(DG285/12*5*$D285*$G285*$H285*$L285*DH$8)+(DG285/12*4*$E285*$G285*$I285*$L285*DH$9)+(DG285/12*3*$F285*$G285*$I285*$L285*DH$9)</f>
        <v>453253.26479999989</v>
      </c>
      <c r="DI285" s="44">
        <v>12</v>
      </c>
      <c r="DJ285" s="44">
        <f t="shared" ref="DJ285:DJ286" si="2705">(DI285/12*5*$D285*$G285*$H285*$L285*DJ$8)+(DI285/12*4*$E285*$G285*$I285*$L285*DJ$9)+(DI285/12*3*$F285*$G285*$I285*$L285*DJ$9)</f>
        <v>329707.69271999999</v>
      </c>
      <c r="DK285" s="44"/>
      <c r="DL285" s="44">
        <f t="shared" ref="DL285:DL286" si="2706">(DK285/12*5*$D285*$G285*$H285*$M285*DL$8)+(DK285/12*4*$E285*$G285*$I285*$M285*DL$9)+(DK285/12*3*$F285*$G285*$I285*$M285*DL$9)</f>
        <v>0</v>
      </c>
      <c r="DM285" s="44">
        <v>20</v>
      </c>
      <c r="DN285" s="44">
        <f t="shared" si="2653"/>
        <v>812892.7497416666</v>
      </c>
      <c r="DO285" s="44"/>
      <c r="DP285" s="44">
        <f t="shared" si="2541"/>
        <v>0</v>
      </c>
      <c r="DQ285" s="44">
        <f t="shared" si="2654"/>
        <v>1556</v>
      </c>
      <c r="DR285" s="44">
        <f t="shared" si="2654"/>
        <v>33676571.513570175</v>
      </c>
    </row>
    <row r="286" spans="1:122" ht="30" customHeight="1" x14ac:dyDescent="0.25">
      <c r="A286" s="51"/>
      <c r="B286" s="52">
        <v>245</v>
      </c>
      <c r="C286" s="38" t="s">
        <v>417</v>
      </c>
      <c r="D286" s="39">
        <f t="shared" si="2543"/>
        <v>19063</v>
      </c>
      <c r="E286" s="40">
        <v>18530</v>
      </c>
      <c r="F286" s="40">
        <v>18715</v>
      </c>
      <c r="G286" s="53">
        <v>1.38</v>
      </c>
      <c r="H286" s="42">
        <v>1</v>
      </c>
      <c r="I286" s="42">
        <v>1</v>
      </c>
      <c r="J286" s="43"/>
      <c r="K286" s="39">
        <v>1.4</v>
      </c>
      <c r="L286" s="39">
        <v>1.68</v>
      </c>
      <c r="M286" s="39">
        <v>2.23</v>
      </c>
      <c r="N286" s="39">
        <v>2.57</v>
      </c>
      <c r="O286" s="44">
        <v>12</v>
      </c>
      <c r="P286" s="44">
        <f t="shared" si="2657"/>
        <v>462829.24379999988</v>
      </c>
      <c r="Q286" s="44">
        <v>0</v>
      </c>
      <c r="R286" s="44">
        <f t="shared" si="2658"/>
        <v>0</v>
      </c>
      <c r="S286" s="44">
        <v>0</v>
      </c>
      <c r="T286" s="44">
        <f t="shared" si="2659"/>
        <v>0</v>
      </c>
      <c r="U286" s="44"/>
      <c r="V286" s="44">
        <f t="shared" si="2660"/>
        <v>0</v>
      </c>
      <c r="W286" s="44">
        <v>0</v>
      </c>
      <c r="X286" s="44">
        <f t="shared" si="2661"/>
        <v>0</v>
      </c>
      <c r="Y286" s="44">
        <v>0</v>
      </c>
      <c r="Z286" s="44">
        <f t="shared" si="2662"/>
        <v>0</v>
      </c>
      <c r="AA286" s="44">
        <v>0</v>
      </c>
      <c r="AB286" s="44">
        <f t="shared" si="2663"/>
        <v>0</v>
      </c>
      <c r="AC286" s="44">
        <v>0</v>
      </c>
      <c r="AD286" s="44">
        <f t="shared" si="2664"/>
        <v>0</v>
      </c>
      <c r="AE286" s="44">
        <v>0</v>
      </c>
      <c r="AF286" s="44">
        <f t="shared" si="2665"/>
        <v>0</v>
      </c>
      <c r="AG286" s="44">
        <v>5</v>
      </c>
      <c r="AH286" s="44">
        <f t="shared" si="2666"/>
        <v>192845.51824999999</v>
      </c>
      <c r="AI286" s="44"/>
      <c r="AJ286" s="44">
        <f t="shared" si="2667"/>
        <v>0</v>
      </c>
      <c r="AK286" s="44"/>
      <c r="AL286" s="44">
        <f t="shared" si="2668"/>
        <v>0</v>
      </c>
      <c r="AM286" s="62">
        <v>5</v>
      </c>
      <c r="AN286" s="44">
        <f t="shared" si="2669"/>
        <v>191694.58962499999</v>
      </c>
      <c r="AO286" s="48">
        <v>0</v>
      </c>
      <c r="AP286" s="44">
        <f t="shared" si="2670"/>
        <v>0</v>
      </c>
      <c r="AQ286" s="44">
        <v>0</v>
      </c>
      <c r="AR286" s="44">
        <f t="shared" si="2671"/>
        <v>0</v>
      </c>
      <c r="AS286" s="44">
        <v>19</v>
      </c>
      <c r="AT286" s="44">
        <f t="shared" si="2672"/>
        <v>847046.13016799989</v>
      </c>
      <c r="AU286" s="44"/>
      <c r="AV286" s="44">
        <f t="shared" si="2673"/>
        <v>0</v>
      </c>
      <c r="AW286" s="44"/>
      <c r="AX286" s="44">
        <f t="shared" si="2674"/>
        <v>0</v>
      </c>
      <c r="AY286" s="44"/>
      <c r="AZ286" s="44">
        <f t="shared" si="2675"/>
        <v>0</v>
      </c>
      <c r="BA286" s="44"/>
      <c r="BB286" s="44">
        <f t="shared" si="2676"/>
        <v>0</v>
      </c>
      <c r="BC286" s="44">
        <v>0</v>
      </c>
      <c r="BD286" s="44">
        <f t="shared" si="2677"/>
        <v>0</v>
      </c>
      <c r="BE286" s="44">
        <v>0</v>
      </c>
      <c r="BF286" s="44">
        <f t="shared" si="2678"/>
        <v>0</v>
      </c>
      <c r="BG286" s="44">
        <v>0</v>
      </c>
      <c r="BH286" s="44">
        <f t="shared" si="2679"/>
        <v>0</v>
      </c>
      <c r="BI286" s="44">
        <v>0</v>
      </c>
      <c r="BJ286" s="44">
        <f t="shared" si="2680"/>
        <v>0</v>
      </c>
      <c r="BK286" s="44">
        <v>0</v>
      </c>
      <c r="BL286" s="44">
        <f t="shared" si="2681"/>
        <v>0</v>
      </c>
      <c r="BM286" s="44"/>
      <c r="BN286" s="44">
        <f t="shared" ref="BN286" si="2707">(BM286/12*5*$D286*$G286*$H286*$K286*BN$8)+(BM286/12*4*$E286*$G286*$I286*$K286*BN$9)+(BM286/12*3*$F286*$G286*$I286*$K286*BN$9)</f>
        <v>0</v>
      </c>
      <c r="BO286" s="54">
        <v>0</v>
      </c>
      <c r="BP286" s="44">
        <f t="shared" si="2682"/>
        <v>0</v>
      </c>
      <c r="BQ286" s="44">
        <v>0</v>
      </c>
      <c r="BR286" s="44">
        <f t="shared" si="2683"/>
        <v>0</v>
      </c>
      <c r="BS286" s="44">
        <v>0</v>
      </c>
      <c r="BT286" s="44">
        <f t="shared" si="2684"/>
        <v>0</v>
      </c>
      <c r="BU286" s="44">
        <v>0</v>
      </c>
      <c r="BV286" s="44">
        <f t="shared" si="2685"/>
        <v>0</v>
      </c>
      <c r="BW286" s="44">
        <v>0</v>
      </c>
      <c r="BX286" s="44">
        <f t="shared" si="2686"/>
        <v>0</v>
      </c>
      <c r="BY286" s="44"/>
      <c r="BZ286" s="44">
        <f t="shared" si="2687"/>
        <v>0</v>
      </c>
      <c r="CA286" s="44">
        <v>0</v>
      </c>
      <c r="CB286" s="44">
        <f t="shared" si="2688"/>
        <v>0</v>
      </c>
      <c r="CC286" s="44"/>
      <c r="CD286" s="44">
        <f t="shared" si="2689"/>
        <v>0</v>
      </c>
      <c r="CE286" s="44">
        <v>0</v>
      </c>
      <c r="CF286" s="44">
        <f t="shared" si="2690"/>
        <v>0</v>
      </c>
      <c r="CG286" s="44"/>
      <c r="CH286" s="44">
        <f t="shared" si="2691"/>
        <v>0</v>
      </c>
      <c r="CI286" s="44"/>
      <c r="CJ286" s="44">
        <f t="shared" si="2692"/>
        <v>0</v>
      </c>
      <c r="CK286" s="44"/>
      <c r="CL286" s="44">
        <f t="shared" si="2693"/>
        <v>0</v>
      </c>
      <c r="CM286" s="44"/>
      <c r="CN286" s="44">
        <f t="shared" si="2694"/>
        <v>0</v>
      </c>
      <c r="CO286" s="44"/>
      <c r="CP286" s="44">
        <f t="shared" si="2695"/>
        <v>0</v>
      </c>
      <c r="CQ286" s="49"/>
      <c r="CR286" s="44">
        <f t="shared" si="2696"/>
        <v>0</v>
      </c>
      <c r="CS286" s="44"/>
      <c r="CT286" s="44">
        <f t="shared" si="2697"/>
        <v>0</v>
      </c>
      <c r="CU286" s="44"/>
      <c r="CV286" s="44">
        <f t="shared" si="2698"/>
        <v>0</v>
      </c>
      <c r="CW286" s="44"/>
      <c r="CX286" s="44">
        <f t="shared" si="2699"/>
        <v>0</v>
      </c>
      <c r="CY286" s="44"/>
      <c r="CZ286" s="44">
        <f t="shared" si="2700"/>
        <v>0</v>
      </c>
      <c r="DA286" s="44"/>
      <c r="DB286" s="44">
        <f t="shared" si="2701"/>
        <v>0</v>
      </c>
      <c r="DC286" s="44"/>
      <c r="DD286" s="44">
        <f t="shared" si="2702"/>
        <v>0</v>
      </c>
      <c r="DE286" s="44"/>
      <c r="DF286" s="44">
        <f t="shared" si="2703"/>
        <v>0</v>
      </c>
      <c r="DG286" s="44"/>
      <c r="DH286" s="44">
        <f t="shared" si="2704"/>
        <v>0</v>
      </c>
      <c r="DI286" s="44"/>
      <c r="DJ286" s="44">
        <f t="shared" si="2705"/>
        <v>0</v>
      </c>
      <c r="DK286" s="44"/>
      <c r="DL286" s="44">
        <f t="shared" si="2706"/>
        <v>0</v>
      </c>
      <c r="DM286" s="44"/>
      <c r="DN286" s="44">
        <f t="shared" si="2653"/>
        <v>0</v>
      </c>
      <c r="DO286" s="44"/>
      <c r="DP286" s="44">
        <f t="shared" si="2541"/>
        <v>0</v>
      </c>
      <c r="DQ286" s="44">
        <f t="shared" si="2654"/>
        <v>41</v>
      </c>
      <c r="DR286" s="44">
        <f t="shared" si="2654"/>
        <v>1694415.4818429998</v>
      </c>
    </row>
    <row r="287" spans="1:122" ht="30" customHeight="1" x14ac:dyDescent="0.25">
      <c r="A287" s="51"/>
      <c r="B287" s="52">
        <v>246</v>
      </c>
      <c r="C287" s="38" t="s">
        <v>418</v>
      </c>
      <c r="D287" s="39">
        <f t="shared" si="2543"/>
        <v>19063</v>
      </c>
      <c r="E287" s="40">
        <v>18530</v>
      </c>
      <c r="F287" s="40">
        <v>18715</v>
      </c>
      <c r="G287" s="53">
        <v>2.41</v>
      </c>
      <c r="H287" s="42">
        <v>1</v>
      </c>
      <c r="I287" s="67">
        <v>0.75</v>
      </c>
      <c r="J287" s="67"/>
      <c r="K287" s="39">
        <v>1.4</v>
      </c>
      <c r="L287" s="39">
        <v>1.68</v>
      </c>
      <c r="M287" s="39">
        <v>2.23</v>
      </c>
      <c r="N287" s="39">
        <v>2.57</v>
      </c>
      <c r="O287" s="44">
        <v>6</v>
      </c>
      <c r="P287" s="44">
        <f>(O287/12*5*$D287*$G287*$H287*$K287*P$8)+(O287/12*4*$E287*$G287*$I287*$K287)+(O287/12*3*$F287*$G287*$I287*$K287)</f>
        <v>327222.16030000005</v>
      </c>
      <c r="Q287" s="44">
        <v>216</v>
      </c>
      <c r="R287" s="44">
        <f>(Q287/12*5*$D287*$G287*$H287*$K287*R$8)+(Q287/12*4*$E287*$G287*$I287*$K287)+(Q287/12*3*$F287*$G287*$I287*$K287)</f>
        <v>11779997.7708</v>
      </c>
      <c r="S287" s="44">
        <v>0</v>
      </c>
      <c r="T287" s="44">
        <f>(S287/12*5*$D287*$G287*$H287*$K287*T$8)+(S287/12*4*$E287*$G287*$I287*$K287)+(S287/12*3*$F287*$G287*$I287*$K287)</f>
        <v>0</v>
      </c>
      <c r="U287" s="44"/>
      <c r="V287" s="44">
        <f>(U287/12*5*$D287*$G287*$H287*$K287*V$8)+(U287/12*4*$E287*$G287*$I287*$K287)+(U287/12*3*$F287*$G287*$I287*$K287)</f>
        <v>0</v>
      </c>
      <c r="W287" s="44">
        <v>2</v>
      </c>
      <c r="X287" s="44">
        <f>(W287/12*5*$D287*$G287*$H287*$K287*X$8)+(W287/12*4*$E287*$G287*$I287*$K287)+(W287/12*3*$F287*$G287*$I287*$K287)</f>
        <v>109985.23306166666</v>
      </c>
      <c r="Y287" s="44">
        <v>2</v>
      </c>
      <c r="Z287" s="44">
        <f>(Y287/12*5*$D287*$G287*$H287*$K287*Z$8)+(Y287/12*4*$E287*$G287*$I287*$K287)+(Y287/12*3*$F287*$G287*$I287*$K287)</f>
        <v>109074.05343333332</v>
      </c>
      <c r="AA287" s="44">
        <v>0</v>
      </c>
      <c r="AB287" s="44">
        <f>(AA287/12*5*$D287*$G287*$H287*$K287*AB$8)+(AA287/12*4*$E287*$G287*$I287*$K287)+(AA287/12*3*$F287*$G287*$I287*$K287)</f>
        <v>0</v>
      </c>
      <c r="AC287" s="44">
        <v>0</v>
      </c>
      <c r="AD287" s="44">
        <f>(AC287/12*5*$D287*$G287*$H287*$K287*AD$8)+(AC287/12*4*$E287*$G287*$I287*$K287)+(AC287/12*3*$F287*$G287*$I287*$K287)</f>
        <v>0</v>
      </c>
      <c r="AE287" s="44">
        <v>0</v>
      </c>
      <c r="AF287" s="44">
        <f>(AE287/12*5*$D287*$G287*$H287*$K287*AF$8)+(AE287/12*4*$E287*$G287*$I287*$K287)+(AE287/12*3*$F287*$G287*$I287*$K287)</f>
        <v>0</v>
      </c>
      <c r="AG287" s="44">
        <v>85</v>
      </c>
      <c r="AH287" s="44">
        <f>(AG287/12*5*$D287*$G287*$H287*$K287*AH$8)+(AG287/12*4*$E287*$G287*$I287*$K287)+(AG287/12*3*$F287*$G287*$I287*$K287)</f>
        <v>4635647.2709166668</v>
      </c>
      <c r="AI287" s="44">
        <v>0</v>
      </c>
      <c r="AJ287" s="44">
        <f>(AI287/12*5*$D287*$G287*$H287*$K287*AJ$8)+(AI287/12*4*$E287*$G287*$I287*$K287)+(AI287/12*3*$F287*$G287*$I287*$K287)</f>
        <v>0</v>
      </c>
      <c r="AK287" s="44"/>
      <c r="AL287" s="44">
        <f>(AK287/12*5*$D287*$G287*$H287*$K287*AL$8)+(AK287/12*4*$E287*$G287*$I287*$K287)+(AK287/12*3*$F287*$G287*$I287*$K287)</f>
        <v>0</v>
      </c>
      <c r="AM287" s="47">
        <v>3</v>
      </c>
      <c r="AN287" s="44">
        <f>(AM287/12*5*$D287*$G287*$H287*$K287*AN$8)+(AM287/12*4*$E287*$G287*$I287*$K287)+(AM287/12*3*$F287*$G287*$I287*$K287)</f>
        <v>162405.1071125</v>
      </c>
      <c r="AO287" s="48">
        <v>4</v>
      </c>
      <c r="AP287" s="44">
        <f>(AO287/12*5*$D287*$G287*$H287*$L287*AP$8)+(AO287/12*4*$E287*$G287*$I287*$L287)+(AO287/12*3*$F287*$G287*$I287*$L287)</f>
        <v>262549.55098399997</v>
      </c>
      <c r="AQ287" s="44">
        <v>0</v>
      </c>
      <c r="AR287" s="44">
        <f>(AQ287/12*5*$D287*$G287*$H287*$L287*AR$8)+(AQ287/12*4*$E287*$G287*$I287*$L287)+(AQ287/12*3*$F287*$G287*$I287*$L287)</f>
        <v>0</v>
      </c>
      <c r="AS287" s="44">
        <v>15</v>
      </c>
      <c r="AT287" s="44">
        <f>(AS287/12*5*$D287*$G287*$H287*$L287*AT$8)+(AS287/12*4*$E287*$G287*$I287*$L287)+(AS287/12*3*$F287*$G287*$I287*$L287)</f>
        <v>984560.81618999992</v>
      </c>
      <c r="AU287" s="44">
        <v>5</v>
      </c>
      <c r="AV287" s="44">
        <f>(AU287/12*5*$D287*$G287*$H287*$L287*AV$8)+(AU287/12*4*$E287*$G287*$I287*$L287)+(AU287/12*3*$F287*$G287*$I287*$L287)</f>
        <v>324810.214225</v>
      </c>
      <c r="AW287" s="44"/>
      <c r="AX287" s="44">
        <f>(AW287/12*5*$D287*$G287*$H287*$K287*AX$8)+(AW287/12*4*$E287*$G287*$I287*$K287)+(AW287/12*3*$F287*$G287*$I287*$K287)</f>
        <v>0</v>
      </c>
      <c r="AY287" s="44"/>
      <c r="AZ287" s="44">
        <f>(AY287/12*5*$D287*$G287*$H287*$K287*AZ$8)+(AY287/12*4*$E287*$G287*$I287*$K287)+(AY287/12*3*$F287*$G287*$I287*$K287)</f>
        <v>0</v>
      </c>
      <c r="BA287" s="44"/>
      <c r="BB287" s="44">
        <f>(BA287/12*5*$D287*$G287*$H287*$L287*BB$8)+(BA287/12*4*$E287*$G287*$I287*$L287)+(BA287/12*3*$F287*$G287*$I287*$L287)</f>
        <v>0</v>
      </c>
      <c r="BC287" s="44">
        <v>0</v>
      </c>
      <c r="BD287" s="44">
        <f>(BC287/12*5*$D287*$G287*$H287*$K287*BD$8)+(BC287/12*4*$E287*$G287*$I287*$K287)+(BC287/12*3*$F287*$G287*$I287*$K287)</f>
        <v>0</v>
      </c>
      <c r="BE287" s="44">
        <v>0</v>
      </c>
      <c r="BF287" s="44">
        <f>(BE287/12*5*$D287*$G287*$H287*$K287*BF$8)+(BE287/12*4*$E287*$G287*$I287*$K287)+(BE287/12*3*$F287*$G287*$I287*$K287)</f>
        <v>0</v>
      </c>
      <c r="BG287" s="44">
        <v>0</v>
      </c>
      <c r="BH287" s="44">
        <f>(BG287/12*5*$D287*$G287*$H287*$K287*BH$8)+(BG287/12*4*$E287*$G287*$I287*$K287)+(BG287/12*3*$F287*$G287*$I287*$K287)</f>
        <v>0</v>
      </c>
      <c r="BI287" s="44">
        <v>0</v>
      </c>
      <c r="BJ287" s="44">
        <f>(BI287/12*5*$D287*$G287*$H287*$L287*BJ$8)+(BI287/12*4*$E287*$G287*$I287*$L287)+(BI287/12*3*$F287*$G287*$I287*$L287)</f>
        <v>0</v>
      </c>
      <c r="BK287" s="44">
        <v>0</v>
      </c>
      <c r="BL287" s="44">
        <f>(BK287/12*5*$D287*$G287*$H287*$K287*BL$8)+(BK287/12*4*$E287*$G287*$I287*$K287)+(BK287/12*3*$F287*$G287*$I287*$K287)</f>
        <v>0</v>
      </c>
      <c r="BM287" s="44"/>
      <c r="BN287" s="44">
        <f>(BM287/12*5*$D287*$G287*$H287*$K287*BN$8)+(BM287/12*4*$E287*$G287*$I287*$K287)+(BM287/12*3*$F287*$G287*$I287*$K287)</f>
        <v>0</v>
      </c>
      <c r="BO287" s="54"/>
      <c r="BP287" s="44">
        <f>(BO287/12*5*$D287*$G287*$H287*$L287*BP$8)+(BO287/12*4*$E287*$G287*$I287*$L287)+(BO287/12*3*$F287*$G287*$I287*$L287)</f>
        <v>0</v>
      </c>
      <c r="BQ287" s="44">
        <v>0</v>
      </c>
      <c r="BR287" s="44">
        <f>(BQ287/12*5*$D287*$G287*$H287*$L287*BR$8)+(BQ287/12*4*$E287*$G287*$I287*$L287)+(BQ287/12*3*$F287*$G287*$I287*$L287)</f>
        <v>0</v>
      </c>
      <c r="BS287" s="44">
        <v>0</v>
      </c>
      <c r="BT287" s="44">
        <f>(BS287/12*5*$D287*$G287*$H287*$K287*BT$8)+(BS287/12*4*$E287*$G287*$I287*$K287)+(BS287/12*3*$F287*$G287*$I287*$K287)</f>
        <v>0</v>
      </c>
      <c r="BU287" s="44">
        <v>0</v>
      </c>
      <c r="BV287" s="44">
        <f>(BU287/12*5*$D287*$G287*$H287*$K287*BV$8)+(BU287/12*4*$E287*$G287*$I287*$K287)+(BU287/12*3*$F287*$G287*$I287*$K287)</f>
        <v>0</v>
      </c>
      <c r="BW287" s="44">
        <v>0</v>
      </c>
      <c r="BX287" s="44">
        <f>(BW287/12*5*$D287*$G287*$H287*$L287*BX$8)+(BW287/12*4*$E287*$G287*$I287*$L287)+(BW287/12*3*$F287*$G287*$I287*$L287)</f>
        <v>0</v>
      </c>
      <c r="BY287" s="44"/>
      <c r="BZ287" s="44">
        <f>(BY287/12*5*$D287*$G287*$H287*$L287*BZ$8)+(BY287/12*4*$E287*$G287*$I287*$L287)+(BY287/12*3*$F287*$G287*$I287*$L287)</f>
        <v>0</v>
      </c>
      <c r="CA287" s="44">
        <v>0</v>
      </c>
      <c r="CB287" s="44">
        <f>(CA287/12*5*$D287*$G287*$H287*$K287*CB$8)+(CA287/12*4*$E287*$G287*$I287*$K287)+(CA287/12*3*$F287*$G287*$I287*$K287)</f>
        <v>0</v>
      </c>
      <c r="CC287" s="44"/>
      <c r="CD287" s="44">
        <f>(CC287/12*5*$D287*$G287*$H287*$L287*CD$8)+(CC287/12*4*$E287*$G287*$I287*$L287)+(CC287/12*3*$F287*$G287*$I287*$L287)</f>
        <v>0</v>
      </c>
      <c r="CE287" s="44">
        <v>0</v>
      </c>
      <c r="CF287" s="44">
        <f>(CE287/12*5*$D287*$G287*$H287*$K287*CF$8)+(CE287/12*4*$E287*$G287*$I287*$K287)+(CE287/12*3*$F287*$G287*$I287*$K287)</f>
        <v>0</v>
      </c>
      <c r="CG287" s="44"/>
      <c r="CH287" s="44">
        <f>(CG287/12*5*$D287*$G287*$H287*$K287*CH$8)+(CG287/12*4*$E287*$G287*$I287*$K287)+(CG287/12*3*$F287*$G287*$I287*$K287)</f>
        <v>0</v>
      </c>
      <c r="CI287" s="44"/>
      <c r="CJ287" s="44">
        <f>(CI287/12*5*$D287*$G287*$H287*$K287*CJ$8)+(CI287/12*4*$E287*$G287*$I287*$K287)+(CI287/12*3*$F287*$G287*$I287*$K287)</f>
        <v>0</v>
      </c>
      <c r="CK287" s="44"/>
      <c r="CL287" s="44">
        <f>(CK287/12*5*$D287*$G287*$H287*$K287*CL$8)+(CK287/12*4*$E287*$G287*$I287*$K287)+(CK287/12*3*$F287*$G287*$I287*$K287)</f>
        <v>0</v>
      </c>
      <c r="CM287" s="44"/>
      <c r="CN287" s="44">
        <f>(CM287/12*5*$D287*$G287*$H287*$L287*CN$8)+(CM287/12*4*$E287*$G287*$I287*$L287)+(CM287/12*3*$F287*$G287*$I287*$L287)</f>
        <v>0</v>
      </c>
      <c r="CO287" s="44">
        <v>1</v>
      </c>
      <c r="CP287" s="44">
        <f>(CO287/12*5*$D287*$G287*$H287*$L287*CP$8)+(CO287/12*4*$E287*$G287*$I287*$L287)+(CO287/12*3*$F287*$G287*$I287*$L287)</f>
        <v>68949.793688999998</v>
      </c>
      <c r="CQ287" s="49"/>
      <c r="CR287" s="44">
        <f>(CQ287/12*5*$D287*$G287*$H287*$K287*CR$8)+(CQ287/12*4*$E287*$G287*$I287*$K287)+(CQ287/12*3*$F287*$G287*$I287*$K287)</f>
        <v>0</v>
      </c>
      <c r="CS287" s="44"/>
      <c r="CT287" s="44">
        <f>(CS287/12*5*$D287*$G287*$H287*$L287*CT$8)+(CS287/12*4*$E287*$G287*$I287*$L287)+(CS287/12*3*$F287*$G287*$I287*$L287)</f>
        <v>0</v>
      </c>
      <c r="CU287" s="44"/>
      <c r="CV287" s="44">
        <f>(CU287/12*5*$D287*$G287*$H287*$L287*CV$8)+(CU287/12*4*$E287*$G287*$I287*$L287)+(CU287/12*3*$F287*$G287*$I287*$L287)</f>
        <v>0</v>
      </c>
      <c r="CW287" s="44">
        <v>1</v>
      </c>
      <c r="CX287" s="44">
        <f>(CW287/12*5*$D287*$G287*$H287*$L287*CX$8)+(CW287/12*4*$E287*$G287*$I287*$L287)+(CW287/12*3*$F287*$G287*$I287*$L287)</f>
        <v>68949.793688999998</v>
      </c>
      <c r="CY287" s="44"/>
      <c r="CZ287" s="44">
        <f>(CY287/12*5*$D287*$G287*$H287*$L287*CZ$8)+(CY287/12*4*$E287*$G287*$I287*$L287)+(CY287/12*3*$F287*$G287*$I287*$L287)</f>
        <v>0</v>
      </c>
      <c r="DA287" s="44">
        <v>1</v>
      </c>
      <c r="DB287" s="44">
        <f>(DA287/12*5*$D287*$G287*$H287*$L287*DB$8)+(DA287/12*4*$E287*$G287*$I287*$L287)+(DA287/12*3*$F287*$G287*$I287*$L287)</f>
        <v>68949.793688999998</v>
      </c>
      <c r="DC287" s="44"/>
      <c r="DD287" s="44">
        <f>(DC287/12*5*$D287*$G287*$H287*$K287*DD$8)+(DC287/12*4*$E287*$G287*$I287*$K287)+(DC287/12*3*$F287*$G287*$I287*$K287)</f>
        <v>0</v>
      </c>
      <c r="DE287" s="44"/>
      <c r="DF287" s="44">
        <f>(DE287/12*5*$D287*$G287*$H287*$K287*DF$8)+(DE287/12*4*$E287*$G287*$I287*$K287)+(DE287/12*3*$F287*$G287*$I287*$K287)</f>
        <v>0</v>
      </c>
      <c r="DG287" s="44"/>
      <c r="DH287" s="44">
        <f>(DG287/12*5*$D287*$G287*$H287*$L287*DH$8)+(DG287/12*4*$E287*$G287*$I287*$L287)+(DG287/12*3*$F287*$G287*$I287*$L287)</f>
        <v>0</v>
      </c>
      <c r="DI287" s="44"/>
      <c r="DJ287" s="44">
        <f>(DI287/12*5*$D287*$G287*$H287*$L287*DJ$8)+(DI287/12*4*$E287*$G287*$I287*$L287)+(DI287/12*3*$F287*$G287*$I287*$L287)</f>
        <v>0</v>
      </c>
      <c r="DK287" s="44"/>
      <c r="DL287" s="44">
        <f>(DK287/12*5*$D287*$G287*$H287*$M287*DL$8)+(DK287/12*4*$E287*$G287*$I287*$M287)+(DK287/12*3*$F287*$G287*$I287*$M287)</f>
        <v>0</v>
      </c>
      <c r="DM287" s="44"/>
      <c r="DN287" s="44">
        <f>(DM287/12*5*$D287*$G287*$H287*$N287*DN$8)+(DM287/12*4*$E287*$G287*$I287*$N287)+(DM287/12*3*$F287*$G287*$I287*$N287)</f>
        <v>0</v>
      </c>
      <c r="DO287" s="44"/>
      <c r="DP287" s="44">
        <f t="shared" si="2541"/>
        <v>0</v>
      </c>
      <c r="DQ287" s="44">
        <f t="shared" si="2654"/>
        <v>341</v>
      </c>
      <c r="DR287" s="44">
        <f t="shared" si="2654"/>
        <v>18903101.558090173</v>
      </c>
    </row>
    <row r="288" spans="1:122" ht="30" customHeight="1" x14ac:dyDescent="0.25">
      <c r="A288" s="51"/>
      <c r="B288" s="52">
        <v>247</v>
      </c>
      <c r="C288" s="38" t="s">
        <v>419</v>
      </c>
      <c r="D288" s="39">
        <f t="shared" si="2543"/>
        <v>19063</v>
      </c>
      <c r="E288" s="40">
        <v>18530</v>
      </c>
      <c r="F288" s="40">
        <v>18715</v>
      </c>
      <c r="G288" s="53">
        <v>1.43</v>
      </c>
      <c r="H288" s="42">
        <v>1</v>
      </c>
      <c r="I288" s="42">
        <v>1</v>
      </c>
      <c r="J288" s="43"/>
      <c r="K288" s="39">
        <v>1.4</v>
      </c>
      <c r="L288" s="39">
        <v>1.68</v>
      </c>
      <c r="M288" s="39">
        <v>2.23</v>
      </c>
      <c r="N288" s="39">
        <v>2.57</v>
      </c>
      <c r="O288" s="44">
        <v>12</v>
      </c>
      <c r="P288" s="44">
        <f t="shared" ref="P288:P293" si="2708">(O288/12*5*$D288*$G288*$H288*$K288*P$8)+(O288/12*4*$E288*$G288*$I288*$K288*P$9)+(O288/12*3*$F288*$G288*$I288*$K288*P$9)</f>
        <v>479598.41929999995</v>
      </c>
      <c r="Q288" s="44">
        <v>0</v>
      </c>
      <c r="R288" s="44">
        <f t="shared" ref="R288:R293" si="2709">(Q288/12*5*$D288*$G288*$H288*$K288*R$8)+(Q288/12*4*$E288*$G288*$I288*$K288*R$9)+(Q288/12*3*$F288*$G288*$I288*$K288*R$9)</f>
        <v>0</v>
      </c>
      <c r="S288" s="44">
        <v>0</v>
      </c>
      <c r="T288" s="44">
        <f t="shared" ref="T288:T293" si="2710">(S288/12*5*$D288*$G288*$H288*$K288*T$8)+(S288/12*4*$E288*$G288*$I288*$K288*T$9)+(S288/12*3*$F288*$G288*$I288*$K288*T$9)</f>
        <v>0</v>
      </c>
      <c r="U288" s="44"/>
      <c r="V288" s="44">
        <f t="shared" ref="V288:V293" si="2711">(U288/12*5*$D288*$G288*$H288*$K288*V$8)+(U288/12*4*$E288*$G288*$I288*$K288*V$9)+(U288/12*3*$F288*$G288*$I288*$K288*V$9)</f>
        <v>0</v>
      </c>
      <c r="W288" s="44">
        <v>60</v>
      </c>
      <c r="X288" s="44">
        <f t="shared" ref="X288:X293" si="2712">(W288/12*5*$D288*$G288*$H288*$K288*X$8)+(W288/12*4*$E288*$G288*$I288*$K288*X$9)+(W288/12*3*$F288*$G288*$I288*$K288*X$9)</f>
        <v>2414211.8500499995</v>
      </c>
      <c r="Y288" s="44">
        <v>0</v>
      </c>
      <c r="Z288" s="44">
        <f t="shared" ref="Z288:Z293" si="2713">(Y288/12*5*$D288*$G288*$H288*$K288*Z$8)+(Y288/12*4*$E288*$G288*$I288*$K288*Z$9)+(Y288/12*3*$F288*$G288*$I288*$K288*Z$9)</f>
        <v>0</v>
      </c>
      <c r="AA288" s="44">
        <v>0</v>
      </c>
      <c r="AB288" s="44">
        <f t="shared" ref="AB288:AB293" si="2714">(AA288/12*5*$D288*$G288*$H288*$K288*AB$8)+(AA288/12*4*$E288*$G288*$I288*$K288*AB$9)+(AA288/12*3*$F288*$G288*$I288*$K288*AB$9)</f>
        <v>0</v>
      </c>
      <c r="AC288" s="44">
        <v>0</v>
      </c>
      <c r="AD288" s="44">
        <f t="shared" ref="AD288:AD293" si="2715">(AC288/12*5*$D288*$G288*$H288*$K288*AD$8)+(AC288/12*4*$E288*$G288*$I288*$K288*AD$9)+(AC288/12*3*$F288*$G288*$I288*$K288*AD$9)</f>
        <v>0</v>
      </c>
      <c r="AE288" s="44">
        <v>0</v>
      </c>
      <c r="AF288" s="44">
        <f t="shared" ref="AF288:AF293" si="2716">(AE288/12*5*$D288*$G288*$H288*$K288*AF$8)+(AE288/12*4*$E288*$G288*$I288*$K288*AF$9)+(AE288/12*3*$F288*$G288*$I288*$K288*AF$9)</f>
        <v>0</v>
      </c>
      <c r="AG288" s="44">
        <v>13</v>
      </c>
      <c r="AH288" s="44">
        <f t="shared" ref="AH288:AH293" si="2717">(AG288/12*5*$D288*$G288*$H288*$K288*AH$8)+(AG288/12*4*$E288*$G288*$I288*$K288*AH$9)+(AG288/12*3*$F288*$G288*$I288*$K288*AH$9)</f>
        <v>519564.95424166659</v>
      </c>
      <c r="AI288" s="44">
        <v>0</v>
      </c>
      <c r="AJ288" s="44">
        <f t="shared" ref="AJ288:AJ293" si="2718">(AI288/12*5*$D288*$G288*$H288*$K288*AJ$8)+(AI288/12*4*$E288*$G288*$I288*$K288*AJ$9)+(AI288/12*3*$F288*$G288*$I288*$K288*AJ$9)</f>
        <v>0</v>
      </c>
      <c r="AK288" s="44"/>
      <c r="AL288" s="44">
        <f t="shared" ref="AL288:AL293" si="2719">(AK288/12*5*$D288*$G288*$H288*$K288*AL$8)+(AK288/12*4*$E288*$G288*$I288*$K288*AL$9)+(AK288/12*3*$F288*$G288*$I288*$K288*AL$9)</f>
        <v>0</v>
      </c>
      <c r="AM288" s="47">
        <v>0</v>
      </c>
      <c r="AN288" s="44">
        <f t="shared" ref="AN288:AN293" si="2720">(AM288/12*5*$D288*$G288*$H288*$K288*AN$8)+(AM288/12*4*$E288*$G288*$I288*$K288*AN$9)+(AM288/12*3*$F288*$G288*$I288*$K288*AN$9)</f>
        <v>0</v>
      </c>
      <c r="AO288" s="48">
        <v>0</v>
      </c>
      <c r="AP288" s="44">
        <f t="shared" ref="AP288:AP293" si="2721">(AO288/12*5*$D288*$G288*$H288*$L288*AP$8)+(AO288/12*4*$E288*$G288*$I288*$L288*AP$9)+(AO288/12*3*$F288*$G288*$I288*$L288*AP$9)</f>
        <v>0</v>
      </c>
      <c r="AQ288" s="44">
        <v>0</v>
      </c>
      <c r="AR288" s="44">
        <f t="shared" ref="AR288:AR293" si="2722">(AQ288/12*5*$D288*$G288*$H288*$L288*AR$8)+(AQ288/12*4*$E288*$G288*$I288*$L288*AR$9)+(AQ288/12*3*$F288*$G288*$I288*$L288*AR$9)</f>
        <v>0</v>
      </c>
      <c r="AS288" s="44">
        <v>6</v>
      </c>
      <c r="AT288" s="44">
        <f t="shared" ref="AT288:AT293" si="2723">(AS288/12*5*$D288*$G288*$H288*$L288*AT$8)+(AS288/12*4*$E288*$G288*$I288*$L288*AT$9)+(AS288/12*3*$F288*$G288*$I288*$L288*AT$10)</f>
        <v>277179.85495199997</v>
      </c>
      <c r="AU288" s="44">
        <v>40</v>
      </c>
      <c r="AV288" s="44">
        <f t="shared" ref="AV288:AV293" si="2724">(AU288/12*5*$D288*$G288*$H288*$L288*AV$8)+(AU288/12*4*$E288*$G288*$I288*$L288*AV$9)+(AU288/12*3*$F288*$G288*$I288*$L288*AV$9)</f>
        <v>1906944.4394</v>
      </c>
      <c r="AW288" s="44"/>
      <c r="AX288" s="44">
        <f t="shared" ref="AX288:AX293" si="2725">(AW288/12*5*$D288*$G288*$H288*$K288*AX$8)+(AW288/12*4*$E288*$G288*$I288*$K288*AX$9)+(AW288/12*3*$F288*$G288*$I288*$K288*AX$9)</f>
        <v>0</v>
      </c>
      <c r="AY288" s="44"/>
      <c r="AZ288" s="44">
        <f t="shared" ref="AZ288:AZ293" si="2726">(AY288/12*5*$D288*$G288*$H288*$K288*AZ$8)+(AY288/12*4*$E288*$G288*$I288*$K288*AZ$9)+(AY288/12*3*$F288*$G288*$I288*$K288*AZ$9)</f>
        <v>0</v>
      </c>
      <c r="BA288" s="44"/>
      <c r="BB288" s="44">
        <f t="shared" ref="BB288:BB293" si="2727">(BA288/12*5*$D288*$G288*$H288*$L288*BB$8)+(BA288/12*4*$E288*$G288*$I288*$L288*BB$9)+(BA288/12*3*$F288*$G288*$I288*$L288*BB$9)</f>
        <v>0</v>
      </c>
      <c r="BC288" s="44">
        <v>0</v>
      </c>
      <c r="BD288" s="44">
        <f t="shared" ref="BD288:BD293" si="2728">(BC288/12*5*$D288*$G288*$H288*$K288*BD$8)+(BC288/12*4*$E288*$G288*$I288*$K288*BD$9)+(BC288/12*3*$F288*$G288*$I288*$K288*BD$9)</f>
        <v>0</v>
      </c>
      <c r="BE288" s="44">
        <v>0</v>
      </c>
      <c r="BF288" s="44">
        <f t="shared" ref="BF288:BF293" si="2729">(BE288/12*5*$D288*$G288*$H288*$K288*BF$8)+(BE288/12*4*$E288*$G288*$I288*$K288*BF$9)+(BE288/12*3*$F288*$G288*$I288*$K288*BF$9)</f>
        <v>0</v>
      </c>
      <c r="BG288" s="44">
        <v>0</v>
      </c>
      <c r="BH288" s="44">
        <f t="shared" ref="BH288:BH293" si="2730">(BG288/12*5*$D288*$G288*$H288*$K288*BH$8)+(BG288/12*4*$E288*$G288*$I288*$K288*BH$9)+(BG288/12*3*$F288*$G288*$I288*$K288*BH$9)</f>
        <v>0</v>
      </c>
      <c r="BI288" s="44">
        <v>0</v>
      </c>
      <c r="BJ288" s="44">
        <f t="shared" ref="BJ288:BJ293" si="2731">(BI288/12*5*$D288*$G288*$H288*$L288*BJ$8)+(BI288/12*4*$E288*$G288*$I288*$L288*BJ$9)+(BI288/12*3*$F288*$G288*$I288*$L288*BJ$9)</f>
        <v>0</v>
      </c>
      <c r="BK288" s="44">
        <v>0</v>
      </c>
      <c r="BL288" s="44">
        <f t="shared" ref="BL288:BL293" si="2732">(BK288/12*5*$D288*$G288*$H288*$K288*BL$8)+(BK288/12*4*$E288*$G288*$I288*$K288*BL$9)+(BK288/12*3*$F288*$G288*$I288*$K288*BL$9)</f>
        <v>0</v>
      </c>
      <c r="BM288" s="44"/>
      <c r="BN288" s="44">
        <f t="shared" ref="BN288:BN293" si="2733">(BM288/12*5*$D288*$G288*$H288*$K288*BN$8)+(BM288/12*4*$E288*$G288*$I288*$K288*BN$9)+(BM288/12*3*$F288*$G288*$I288*$K288*BN$10)</f>
        <v>0</v>
      </c>
      <c r="BO288" s="54">
        <v>0</v>
      </c>
      <c r="BP288" s="44">
        <f t="shared" ref="BP288:BP293" si="2734">(BO288/12*5*$D288*$G288*$H288*$L288*BP$8)+(BO288/12*4*$E288*$G288*$I288*$L288*BP$9)+(BO288/12*3*$F288*$G288*$I288*$L288*BP$9)</f>
        <v>0</v>
      </c>
      <c r="BQ288" s="44">
        <v>0</v>
      </c>
      <c r="BR288" s="44">
        <f t="shared" ref="BR288:BR293" si="2735">(BQ288/12*5*$D288*$G288*$H288*$L288*BR$8)+(BQ288/12*4*$E288*$G288*$I288*$L288*BR$9)+(BQ288/12*3*$F288*$G288*$I288*$L288*BR$9)</f>
        <v>0</v>
      </c>
      <c r="BS288" s="44">
        <v>0</v>
      </c>
      <c r="BT288" s="44">
        <f t="shared" ref="BT288:BT293" si="2736">(BS288/12*5*$D288*$G288*$H288*$K288*BT$8)+(BS288/12*4*$E288*$G288*$I288*$K288*BT$9)+(BS288/12*3*$F288*$G288*$I288*$K288*BT$9)</f>
        <v>0</v>
      </c>
      <c r="BU288" s="44">
        <v>0</v>
      </c>
      <c r="BV288" s="44">
        <f t="shared" ref="BV288:BV293" si="2737">(BU288/12*5*$D288*$G288*$H288*$K288*BV$8)+(BU288/12*4*$E288*$G288*$I288*$K288*BV$9)+(BU288/12*3*$F288*$G288*$I288*$K288*BV$9)</f>
        <v>0</v>
      </c>
      <c r="BW288" s="44">
        <v>0</v>
      </c>
      <c r="BX288" s="44">
        <f t="shared" ref="BX288:BX293" si="2738">(BW288/12*5*$D288*$G288*$H288*$L288*BX$8)+(BW288/12*4*$E288*$G288*$I288*$L288*BX$9)+(BW288/12*3*$F288*$G288*$I288*$L288*BX$9)</f>
        <v>0</v>
      </c>
      <c r="BY288" s="44"/>
      <c r="BZ288" s="44">
        <f t="shared" ref="BZ288:BZ293" si="2739">(BY288/12*5*$D288*$G288*$H288*$L288*BZ$8)+(BY288/12*4*$E288*$G288*$I288*$L288*BZ$9)+(BY288/12*3*$F288*$G288*$I288*$L288*BZ$9)</f>
        <v>0</v>
      </c>
      <c r="CA288" s="44">
        <v>0</v>
      </c>
      <c r="CB288" s="44">
        <f t="shared" ref="CB288:CB293" si="2740">(CA288/12*5*$D288*$G288*$H288*$K288*CB$8)+(CA288/12*4*$E288*$G288*$I288*$K288*CB$9)+(CA288/12*3*$F288*$G288*$I288*$K288*CB$9)</f>
        <v>0</v>
      </c>
      <c r="CC288" s="44">
        <v>0</v>
      </c>
      <c r="CD288" s="44">
        <f t="shared" ref="CD288:CD293" si="2741">(CC288/12*5*$D288*$G288*$H288*$L288*CD$8)+(CC288/12*4*$E288*$G288*$I288*$L288*CD$9)+(CC288/12*3*$F288*$G288*$I288*$L288*CD$9)</f>
        <v>0</v>
      </c>
      <c r="CE288" s="44">
        <v>0</v>
      </c>
      <c r="CF288" s="44">
        <f t="shared" ref="CF288:CF293" si="2742">(CE288/12*5*$D288*$G288*$H288*$K288*CF$8)+(CE288/12*4*$E288*$G288*$I288*$K288*CF$9)+(CE288/12*3*$F288*$G288*$I288*$K288*CF$9)</f>
        <v>0</v>
      </c>
      <c r="CG288" s="44"/>
      <c r="CH288" s="44">
        <f t="shared" ref="CH288:CH293" si="2743">(CG288/12*5*$D288*$G288*$H288*$K288*CH$8)+(CG288/12*4*$E288*$G288*$I288*$K288*CH$9)+(CG288/12*3*$F288*$G288*$I288*$K288*CH$9)</f>
        <v>0</v>
      </c>
      <c r="CI288" s="44"/>
      <c r="CJ288" s="44">
        <f t="shared" ref="CJ288:CJ293" si="2744">(CI288/12*5*$D288*$G288*$H288*$K288*CJ$8)+(CI288/12*4*$E288*$G288*$I288*$K288*CJ$9)+(CI288/12*3*$F288*$G288*$I288*$K288*CJ$9)</f>
        <v>0</v>
      </c>
      <c r="CK288" s="44"/>
      <c r="CL288" s="44">
        <f t="shared" ref="CL288:CL293" si="2745">(CK288/12*5*$D288*$G288*$H288*$K288*CL$8)+(CK288/12*4*$E288*$G288*$I288*$K288*CL$9)+(CK288/12*3*$F288*$G288*$I288*$K288*CL$9)</f>
        <v>0</v>
      </c>
      <c r="CM288" s="44"/>
      <c r="CN288" s="44">
        <f t="shared" ref="CN288:CN293" si="2746">(CM288/12*5*$D288*$G288*$H288*$L288*CN$8)+(CM288/12*4*$E288*$G288*$I288*$L288*CN$9)+(CM288/12*3*$F288*$G288*$I288*$L288*CN$9)</f>
        <v>0</v>
      </c>
      <c r="CO288" s="44"/>
      <c r="CP288" s="44">
        <f t="shared" ref="CP288:CP293" si="2747">(CO288/12*5*$D288*$G288*$H288*$L288*CP$8)+(CO288/12*4*$E288*$G288*$I288*$L288*CP$9)+(CO288/12*3*$F288*$G288*$I288*$L288*CP$9)</f>
        <v>0</v>
      </c>
      <c r="CQ288" s="49"/>
      <c r="CR288" s="44">
        <f t="shared" ref="CR288:CR293" si="2748">(CQ288/12*5*$D288*$G288*$H288*$K288*CR$8)+(CQ288/12*4*$E288*$G288*$I288*$K288*CR$9)+(CQ288/12*3*$F288*$G288*$I288*$K288*CR$9)</f>
        <v>0</v>
      </c>
      <c r="CS288" s="44"/>
      <c r="CT288" s="44">
        <f t="shared" ref="CT288:CT293" si="2749">(CS288/12*5*$D288*$G288*$H288*$L288*CT$8)+(CS288/12*4*$E288*$G288*$I288*$L288*CT$9)+(CS288/12*3*$F288*$G288*$I288*$L288*CT$9)</f>
        <v>0</v>
      </c>
      <c r="CU288" s="44"/>
      <c r="CV288" s="44">
        <f t="shared" ref="CV288:CV293" si="2750">(CU288/12*5*$D288*$G288*$H288*$L288*CV$8)+(CU288/12*4*$E288*$G288*$I288*$L288*CV$9)+(CU288/12*3*$F288*$G288*$I288*$L288*CV$9)</f>
        <v>0</v>
      </c>
      <c r="CW288" s="44"/>
      <c r="CX288" s="44">
        <f t="shared" ref="CX288:CX293" si="2751">(CW288/12*5*$D288*$G288*$H288*$L288*CX$8)+(CW288/12*4*$E288*$G288*$I288*$L288*CX$9)+(CW288/12*3*$F288*$G288*$I288*$L288*CX$9)</f>
        <v>0</v>
      </c>
      <c r="CY288" s="44"/>
      <c r="CZ288" s="44">
        <f t="shared" ref="CZ288:CZ293" si="2752">(CY288/12*5*$D288*$G288*$H288*$L288*CZ$8)+(CY288/12*4*$E288*$G288*$I288*$L288*CZ$9)+(CY288/12*3*$F288*$G288*$I288*$L288*CZ$9)</f>
        <v>0</v>
      </c>
      <c r="DA288" s="44"/>
      <c r="DB288" s="44">
        <f t="shared" ref="DB288:DB293" si="2753">(DA288/12*5*$D288*$G288*$H288*$L288*DB$8)+(DA288/12*4*$E288*$G288*$I288*$L288*DB$9)+(DA288/12*3*$F288*$G288*$I288*$L288*DB$9)</f>
        <v>0</v>
      </c>
      <c r="DC288" s="44"/>
      <c r="DD288" s="44">
        <f t="shared" ref="DD288:DD293" si="2754">(DC288/12*5*$D288*$G288*$H288*$K288*DD$8)+(DC288/12*4*$E288*$G288*$I288*$K288*DD$9)+(DC288/12*3*$F288*$G288*$I288*$K288*DD$9)</f>
        <v>0</v>
      </c>
      <c r="DE288" s="44"/>
      <c r="DF288" s="44">
        <f t="shared" ref="DF288:DF293" si="2755">(DE288/12*5*$D288*$G288*$H288*$K288*DF$8)+(DE288/12*4*$E288*$G288*$I288*$K288*DF$9)+(DE288/12*3*$F288*$G288*$I288*$K288*DF$9)</f>
        <v>0</v>
      </c>
      <c r="DG288" s="44"/>
      <c r="DH288" s="44">
        <f t="shared" ref="DH288:DH293" si="2756">(DG288/12*5*$D288*$G288*$H288*$L288*DH$8)+(DG288/12*4*$E288*$G288*$I288*$L288*DH$9)+(DG288/12*3*$F288*$G288*$I288*$L288*DH$9)</f>
        <v>0</v>
      </c>
      <c r="DI288" s="44"/>
      <c r="DJ288" s="44">
        <f t="shared" ref="DJ288:DJ293" si="2757">(DI288/12*5*$D288*$G288*$H288*$L288*DJ$8)+(DI288/12*4*$E288*$G288*$I288*$L288*DJ$9)+(DI288/12*3*$F288*$G288*$I288*$L288*DJ$9)</f>
        <v>0</v>
      </c>
      <c r="DK288" s="44"/>
      <c r="DL288" s="44">
        <f t="shared" ref="DL288:DL293" si="2758">(DK288/12*5*$D288*$G288*$H288*$M288*DL$8)+(DK288/12*4*$E288*$G288*$I288*$M288*DL$9)+(DK288/12*3*$F288*$G288*$I288*$M288*DL$9)</f>
        <v>0</v>
      </c>
      <c r="DM288" s="44"/>
      <c r="DN288" s="44">
        <f t="shared" si="2653"/>
        <v>0</v>
      </c>
      <c r="DO288" s="44"/>
      <c r="DP288" s="44">
        <f t="shared" si="2541"/>
        <v>0</v>
      </c>
      <c r="DQ288" s="44">
        <f t="shared" si="2654"/>
        <v>131</v>
      </c>
      <c r="DR288" s="44">
        <f t="shared" si="2654"/>
        <v>5597499.5179436663</v>
      </c>
    </row>
    <row r="289" spans="1:122" ht="30" customHeight="1" x14ac:dyDescent="0.25">
      <c r="A289" s="51"/>
      <c r="B289" s="52">
        <v>248</v>
      </c>
      <c r="C289" s="38" t="s">
        <v>420</v>
      </c>
      <c r="D289" s="39">
        <f t="shared" si="2543"/>
        <v>19063</v>
      </c>
      <c r="E289" s="40">
        <v>18530</v>
      </c>
      <c r="F289" s="40">
        <v>18715</v>
      </c>
      <c r="G289" s="53">
        <v>1.83</v>
      </c>
      <c r="H289" s="42">
        <v>1</v>
      </c>
      <c r="I289" s="42">
        <v>1</v>
      </c>
      <c r="J289" s="43"/>
      <c r="K289" s="39">
        <v>1.4</v>
      </c>
      <c r="L289" s="39">
        <v>1.68</v>
      </c>
      <c r="M289" s="39">
        <v>2.23</v>
      </c>
      <c r="N289" s="39">
        <v>2.57</v>
      </c>
      <c r="O289" s="44">
        <v>9</v>
      </c>
      <c r="P289" s="44">
        <f t="shared" si="2708"/>
        <v>460313.86747499998</v>
      </c>
      <c r="Q289" s="44">
        <v>0</v>
      </c>
      <c r="R289" s="44">
        <f t="shared" si="2709"/>
        <v>0</v>
      </c>
      <c r="S289" s="44">
        <v>0</v>
      </c>
      <c r="T289" s="44">
        <f t="shared" si="2710"/>
        <v>0</v>
      </c>
      <c r="U289" s="44"/>
      <c r="V289" s="44">
        <f t="shared" si="2711"/>
        <v>0</v>
      </c>
      <c r="W289" s="44">
        <v>7</v>
      </c>
      <c r="X289" s="44">
        <f t="shared" si="2712"/>
        <v>360443.51747249998</v>
      </c>
      <c r="Y289" s="44">
        <v>0</v>
      </c>
      <c r="Z289" s="44">
        <f t="shared" si="2713"/>
        <v>0</v>
      </c>
      <c r="AA289" s="44">
        <v>0</v>
      </c>
      <c r="AB289" s="44">
        <f t="shared" si="2714"/>
        <v>0</v>
      </c>
      <c r="AC289" s="44">
        <v>0</v>
      </c>
      <c r="AD289" s="44">
        <f t="shared" si="2715"/>
        <v>0</v>
      </c>
      <c r="AE289" s="44">
        <v>0</v>
      </c>
      <c r="AF289" s="44">
        <f t="shared" si="2716"/>
        <v>0</v>
      </c>
      <c r="AG289" s="44">
        <v>7</v>
      </c>
      <c r="AH289" s="44">
        <f t="shared" si="2717"/>
        <v>358021.89692500001</v>
      </c>
      <c r="AI289" s="44"/>
      <c r="AJ289" s="44">
        <f t="shared" si="2718"/>
        <v>0</v>
      </c>
      <c r="AK289" s="44"/>
      <c r="AL289" s="44">
        <f t="shared" si="2719"/>
        <v>0</v>
      </c>
      <c r="AM289" s="47">
        <v>0</v>
      </c>
      <c r="AN289" s="44">
        <f t="shared" si="2720"/>
        <v>0</v>
      </c>
      <c r="AO289" s="48">
        <v>1</v>
      </c>
      <c r="AP289" s="44">
        <f t="shared" si="2721"/>
        <v>59118.780251999997</v>
      </c>
      <c r="AQ289" s="44">
        <v>0</v>
      </c>
      <c r="AR289" s="44">
        <f t="shared" si="2722"/>
        <v>0</v>
      </c>
      <c r="AS289" s="44">
        <v>6</v>
      </c>
      <c r="AT289" s="44">
        <f t="shared" si="2723"/>
        <v>354712.68151200004</v>
      </c>
      <c r="AU289" s="44"/>
      <c r="AV289" s="44">
        <f t="shared" si="2724"/>
        <v>0</v>
      </c>
      <c r="AW289" s="44"/>
      <c r="AX289" s="44">
        <f t="shared" si="2725"/>
        <v>0</v>
      </c>
      <c r="AY289" s="44"/>
      <c r="AZ289" s="44">
        <f t="shared" si="2726"/>
        <v>0</v>
      </c>
      <c r="BA289" s="44"/>
      <c r="BB289" s="44">
        <f t="shared" si="2727"/>
        <v>0</v>
      </c>
      <c r="BC289" s="44">
        <v>0</v>
      </c>
      <c r="BD289" s="44">
        <f t="shared" si="2728"/>
        <v>0</v>
      </c>
      <c r="BE289" s="44">
        <v>0</v>
      </c>
      <c r="BF289" s="44">
        <f t="shared" si="2729"/>
        <v>0</v>
      </c>
      <c r="BG289" s="44">
        <v>0</v>
      </c>
      <c r="BH289" s="44">
        <f t="shared" si="2730"/>
        <v>0</v>
      </c>
      <c r="BI289" s="44">
        <v>0</v>
      </c>
      <c r="BJ289" s="44">
        <f t="shared" si="2731"/>
        <v>0</v>
      </c>
      <c r="BK289" s="44">
        <v>3</v>
      </c>
      <c r="BL289" s="44">
        <f t="shared" si="2732"/>
        <v>154475.7932025</v>
      </c>
      <c r="BM289" s="44">
        <v>1</v>
      </c>
      <c r="BN289" s="44">
        <f t="shared" si="2733"/>
        <v>49265.65021</v>
      </c>
      <c r="BO289" s="54">
        <v>0</v>
      </c>
      <c r="BP289" s="44">
        <f t="shared" si="2734"/>
        <v>0</v>
      </c>
      <c r="BQ289" s="44">
        <v>0</v>
      </c>
      <c r="BR289" s="44">
        <f t="shared" si="2735"/>
        <v>0</v>
      </c>
      <c r="BS289" s="44">
        <v>0</v>
      </c>
      <c r="BT289" s="44">
        <f t="shared" si="2736"/>
        <v>0</v>
      </c>
      <c r="BU289" s="44">
        <v>0</v>
      </c>
      <c r="BV289" s="44">
        <f t="shared" si="2737"/>
        <v>0</v>
      </c>
      <c r="BW289" s="44">
        <v>0</v>
      </c>
      <c r="BX289" s="44">
        <f t="shared" si="2738"/>
        <v>0</v>
      </c>
      <c r="BY289" s="44"/>
      <c r="BZ289" s="44">
        <f t="shared" si="2739"/>
        <v>0</v>
      </c>
      <c r="CA289" s="44">
        <v>0</v>
      </c>
      <c r="CB289" s="44">
        <f t="shared" si="2740"/>
        <v>0</v>
      </c>
      <c r="CC289" s="44">
        <v>0</v>
      </c>
      <c r="CD289" s="44">
        <f t="shared" si="2741"/>
        <v>0</v>
      </c>
      <c r="CE289" s="44">
        <v>0</v>
      </c>
      <c r="CF289" s="44">
        <f t="shared" si="2742"/>
        <v>0</v>
      </c>
      <c r="CG289" s="44"/>
      <c r="CH289" s="44">
        <f t="shared" si="2743"/>
        <v>0</v>
      </c>
      <c r="CI289" s="44"/>
      <c r="CJ289" s="44">
        <f t="shared" si="2744"/>
        <v>0</v>
      </c>
      <c r="CK289" s="44"/>
      <c r="CL289" s="44">
        <f t="shared" si="2745"/>
        <v>0</v>
      </c>
      <c r="CM289" s="44">
        <v>4</v>
      </c>
      <c r="CN289" s="44">
        <f t="shared" si="2746"/>
        <v>234423.86595599999</v>
      </c>
      <c r="CO289" s="44">
        <v>1</v>
      </c>
      <c r="CP289" s="44">
        <f t="shared" si="2747"/>
        <v>67374.319256999996</v>
      </c>
      <c r="CQ289" s="49">
        <v>3</v>
      </c>
      <c r="CR289" s="44">
        <f t="shared" si="2748"/>
        <v>163266.9087</v>
      </c>
      <c r="CS289" s="44"/>
      <c r="CT289" s="44">
        <f t="shared" si="2749"/>
        <v>0</v>
      </c>
      <c r="CU289" s="44"/>
      <c r="CV289" s="44">
        <f t="shared" si="2750"/>
        <v>0</v>
      </c>
      <c r="CW289" s="44"/>
      <c r="CX289" s="44">
        <f t="shared" si="2751"/>
        <v>0</v>
      </c>
      <c r="CY289" s="44"/>
      <c r="CZ289" s="44">
        <f t="shared" si="2752"/>
        <v>0</v>
      </c>
      <c r="DA289" s="44"/>
      <c r="DB289" s="44">
        <f t="shared" si="2753"/>
        <v>0</v>
      </c>
      <c r="DC289" s="44"/>
      <c r="DD289" s="44">
        <f t="shared" si="2754"/>
        <v>0</v>
      </c>
      <c r="DE289" s="44">
        <v>3</v>
      </c>
      <c r="DF289" s="44">
        <f t="shared" si="2755"/>
        <v>168130.551855</v>
      </c>
      <c r="DG289" s="44"/>
      <c r="DH289" s="44">
        <f t="shared" si="2756"/>
        <v>0</v>
      </c>
      <c r="DI289" s="44"/>
      <c r="DJ289" s="44">
        <f t="shared" si="2757"/>
        <v>0</v>
      </c>
      <c r="DK289" s="44"/>
      <c r="DL289" s="44">
        <f t="shared" si="2758"/>
        <v>0</v>
      </c>
      <c r="DM289" s="44"/>
      <c r="DN289" s="44">
        <f t="shared" si="2653"/>
        <v>0</v>
      </c>
      <c r="DO289" s="44"/>
      <c r="DP289" s="44">
        <f t="shared" si="2541"/>
        <v>0</v>
      </c>
      <c r="DQ289" s="44">
        <f t="shared" si="2654"/>
        <v>45</v>
      </c>
      <c r="DR289" s="44">
        <f t="shared" si="2654"/>
        <v>2429547.8328170003</v>
      </c>
    </row>
    <row r="290" spans="1:122" ht="30" customHeight="1" x14ac:dyDescent="0.25">
      <c r="A290" s="51"/>
      <c r="B290" s="52">
        <v>249</v>
      </c>
      <c r="C290" s="38" t="s">
        <v>421</v>
      </c>
      <c r="D290" s="39">
        <f t="shared" si="2543"/>
        <v>19063</v>
      </c>
      <c r="E290" s="40">
        <v>18530</v>
      </c>
      <c r="F290" s="40">
        <v>18715</v>
      </c>
      <c r="G290" s="53">
        <v>2.16</v>
      </c>
      <c r="H290" s="42">
        <v>1</v>
      </c>
      <c r="I290" s="42">
        <v>1</v>
      </c>
      <c r="J290" s="43"/>
      <c r="K290" s="39">
        <v>1.4</v>
      </c>
      <c r="L290" s="39">
        <v>1.68</v>
      </c>
      <c r="M290" s="39">
        <v>2.23</v>
      </c>
      <c r="N290" s="39">
        <v>2.57</v>
      </c>
      <c r="O290" s="44">
        <v>9</v>
      </c>
      <c r="P290" s="44">
        <f t="shared" si="2708"/>
        <v>543321.28620000009</v>
      </c>
      <c r="Q290" s="44">
        <v>2</v>
      </c>
      <c r="R290" s="44">
        <f t="shared" si="2709"/>
        <v>120738.06359999999</v>
      </c>
      <c r="S290" s="44">
        <v>0</v>
      </c>
      <c r="T290" s="44">
        <f t="shared" si="2710"/>
        <v>0</v>
      </c>
      <c r="U290" s="44"/>
      <c r="V290" s="44">
        <f t="shared" si="2711"/>
        <v>0</v>
      </c>
      <c r="W290" s="44">
        <v>11</v>
      </c>
      <c r="X290" s="44">
        <f t="shared" si="2712"/>
        <v>668550.97386000003</v>
      </c>
      <c r="Y290" s="44">
        <v>0</v>
      </c>
      <c r="Z290" s="44">
        <f t="shared" si="2713"/>
        <v>0</v>
      </c>
      <c r="AA290" s="44">
        <v>0</v>
      </c>
      <c r="AB290" s="44">
        <f t="shared" si="2714"/>
        <v>0</v>
      </c>
      <c r="AC290" s="44">
        <v>0</v>
      </c>
      <c r="AD290" s="44">
        <f t="shared" si="2715"/>
        <v>0</v>
      </c>
      <c r="AE290" s="44">
        <v>0</v>
      </c>
      <c r="AF290" s="44">
        <f t="shared" si="2716"/>
        <v>0</v>
      </c>
      <c r="AG290" s="44">
        <v>0</v>
      </c>
      <c r="AH290" s="44">
        <f t="shared" si="2717"/>
        <v>0</v>
      </c>
      <c r="AI290" s="44">
        <v>0</v>
      </c>
      <c r="AJ290" s="44">
        <f t="shared" si="2718"/>
        <v>0</v>
      </c>
      <c r="AK290" s="44"/>
      <c r="AL290" s="44">
        <f t="shared" si="2719"/>
        <v>0</v>
      </c>
      <c r="AM290" s="47">
        <v>0</v>
      </c>
      <c r="AN290" s="44">
        <f t="shared" si="2720"/>
        <v>0</v>
      </c>
      <c r="AO290" s="48">
        <v>0</v>
      </c>
      <c r="AP290" s="44">
        <f t="shared" si="2721"/>
        <v>0</v>
      </c>
      <c r="AQ290" s="44">
        <v>0</v>
      </c>
      <c r="AR290" s="44">
        <f t="shared" si="2722"/>
        <v>0</v>
      </c>
      <c r="AS290" s="44"/>
      <c r="AT290" s="44">
        <f t="shared" si="2723"/>
        <v>0</v>
      </c>
      <c r="AU290" s="44"/>
      <c r="AV290" s="44">
        <f t="shared" si="2724"/>
        <v>0</v>
      </c>
      <c r="AW290" s="44"/>
      <c r="AX290" s="44">
        <f t="shared" si="2725"/>
        <v>0</v>
      </c>
      <c r="AY290" s="44"/>
      <c r="AZ290" s="44">
        <f t="shared" si="2726"/>
        <v>0</v>
      </c>
      <c r="BA290" s="44"/>
      <c r="BB290" s="44">
        <f t="shared" si="2727"/>
        <v>0</v>
      </c>
      <c r="BC290" s="44">
        <v>0</v>
      </c>
      <c r="BD290" s="44">
        <f t="shared" si="2728"/>
        <v>0</v>
      </c>
      <c r="BE290" s="44">
        <v>0</v>
      </c>
      <c r="BF290" s="44">
        <f t="shared" si="2729"/>
        <v>0</v>
      </c>
      <c r="BG290" s="44">
        <v>0</v>
      </c>
      <c r="BH290" s="44">
        <f t="shared" si="2730"/>
        <v>0</v>
      </c>
      <c r="BI290" s="44">
        <v>0</v>
      </c>
      <c r="BJ290" s="44">
        <f t="shared" si="2731"/>
        <v>0</v>
      </c>
      <c r="BK290" s="44">
        <v>0</v>
      </c>
      <c r="BL290" s="44">
        <f t="shared" si="2732"/>
        <v>0</v>
      </c>
      <c r="BM290" s="44"/>
      <c r="BN290" s="44">
        <f t="shared" si="2733"/>
        <v>0</v>
      </c>
      <c r="BO290" s="54">
        <v>0</v>
      </c>
      <c r="BP290" s="44">
        <f t="shared" si="2734"/>
        <v>0</v>
      </c>
      <c r="BQ290" s="44">
        <v>0</v>
      </c>
      <c r="BR290" s="44">
        <f t="shared" si="2735"/>
        <v>0</v>
      </c>
      <c r="BS290" s="44">
        <v>0</v>
      </c>
      <c r="BT290" s="44">
        <f t="shared" si="2736"/>
        <v>0</v>
      </c>
      <c r="BU290" s="44">
        <v>0</v>
      </c>
      <c r="BV290" s="44">
        <f t="shared" si="2737"/>
        <v>0</v>
      </c>
      <c r="BW290" s="44">
        <v>0</v>
      </c>
      <c r="BX290" s="44">
        <f t="shared" si="2738"/>
        <v>0</v>
      </c>
      <c r="BY290" s="44"/>
      <c r="BZ290" s="44">
        <f t="shared" si="2739"/>
        <v>0</v>
      </c>
      <c r="CA290" s="44">
        <v>0</v>
      </c>
      <c r="CB290" s="44">
        <f t="shared" si="2740"/>
        <v>0</v>
      </c>
      <c r="CC290" s="44">
        <v>0</v>
      </c>
      <c r="CD290" s="44">
        <f t="shared" si="2741"/>
        <v>0</v>
      </c>
      <c r="CE290" s="44">
        <v>0</v>
      </c>
      <c r="CF290" s="44">
        <f t="shared" si="2742"/>
        <v>0</v>
      </c>
      <c r="CG290" s="44"/>
      <c r="CH290" s="44">
        <f t="shared" si="2743"/>
        <v>0</v>
      </c>
      <c r="CI290" s="44"/>
      <c r="CJ290" s="44">
        <f t="shared" si="2744"/>
        <v>0</v>
      </c>
      <c r="CK290" s="44"/>
      <c r="CL290" s="44">
        <f t="shared" si="2745"/>
        <v>0</v>
      </c>
      <c r="CM290" s="44"/>
      <c r="CN290" s="44">
        <f t="shared" si="2746"/>
        <v>0</v>
      </c>
      <c r="CO290" s="44"/>
      <c r="CP290" s="44">
        <f t="shared" si="2747"/>
        <v>0</v>
      </c>
      <c r="CQ290" s="49"/>
      <c r="CR290" s="44">
        <f t="shared" si="2748"/>
        <v>0</v>
      </c>
      <c r="CS290" s="44"/>
      <c r="CT290" s="44">
        <f t="shared" si="2749"/>
        <v>0</v>
      </c>
      <c r="CU290" s="44"/>
      <c r="CV290" s="44">
        <f t="shared" si="2750"/>
        <v>0</v>
      </c>
      <c r="CW290" s="44"/>
      <c r="CX290" s="44">
        <f t="shared" si="2751"/>
        <v>0</v>
      </c>
      <c r="CY290" s="44"/>
      <c r="CZ290" s="44">
        <f t="shared" si="2752"/>
        <v>0</v>
      </c>
      <c r="DA290" s="44"/>
      <c r="DB290" s="44">
        <f t="shared" si="2753"/>
        <v>0</v>
      </c>
      <c r="DC290" s="44"/>
      <c r="DD290" s="44">
        <f t="shared" si="2754"/>
        <v>0</v>
      </c>
      <c r="DE290" s="44"/>
      <c r="DF290" s="44">
        <f t="shared" si="2755"/>
        <v>0</v>
      </c>
      <c r="DG290" s="44"/>
      <c r="DH290" s="44">
        <f t="shared" si="2756"/>
        <v>0</v>
      </c>
      <c r="DI290" s="44"/>
      <c r="DJ290" s="44">
        <f t="shared" si="2757"/>
        <v>0</v>
      </c>
      <c r="DK290" s="44"/>
      <c r="DL290" s="44">
        <f t="shared" si="2758"/>
        <v>0</v>
      </c>
      <c r="DM290" s="44"/>
      <c r="DN290" s="44">
        <f t="shared" si="2653"/>
        <v>0</v>
      </c>
      <c r="DO290" s="44"/>
      <c r="DP290" s="44">
        <f t="shared" si="2541"/>
        <v>0</v>
      </c>
      <c r="DQ290" s="44">
        <f t="shared" si="2654"/>
        <v>22</v>
      </c>
      <c r="DR290" s="44">
        <f t="shared" si="2654"/>
        <v>1332610.3236600002</v>
      </c>
    </row>
    <row r="291" spans="1:122" ht="30" customHeight="1" x14ac:dyDescent="0.25">
      <c r="A291" s="51"/>
      <c r="B291" s="52">
        <v>250</v>
      </c>
      <c r="C291" s="38" t="s">
        <v>422</v>
      </c>
      <c r="D291" s="39">
        <f t="shared" si="2543"/>
        <v>19063</v>
      </c>
      <c r="E291" s="40">
        <v>18530</v>
      </c>
      <c r="F291" s="40">
        <v>18715</v>
      </c>
      <c r="G291" s="53">
        <v>1.81</v>
      </c>
      <c r="H291" s="42">
        <v>1</v>
      </c>
      <c r="I291" s="42">
        <v>1</v>
      </c>
      <c r="J291" s="43"/>
      <c r="K291" s="39">
        <v>1.4</v>
      </c>
      <c r="L291" s="39">
        <v>1.68</v>
      </c>
      <c r="M291" s="39">
        <v>2.23</v>
      </c>
      <c r="N291" s="39">
        <v>2.57</v>
      </c>
      <c r="O291" s="44">
        <v>99</v>
      </c>
      <c r="P291" s="44">
        <f t="shared" si="2708"/>
        <v>5008114.2630749997</v>
      </c>
      <c r="Q291" s="44">
        <v>20</v>
      </c>
      <c r="R291" s="44">
        <f t="shared" si="2709"/>
        <v>1011740.2551666668</v>
      </c>
      <c r="S291" s="44">
        <v>0</v>
      </c>
      <c r="T291" s="44">
        <f t="shared" si="2710"/>
        <v>0</v>
      </c>
      <c r="U291" s="44"/>
      <c r="V291" s="44">
        <f t="shared" si="2711"/>
        <v>0</v>
      </c>
      <c r="W291" s="44">
        <v>25</v>
      </c>
      <c r="X291" s="44">
        <f t="shared" si="2712"/>
        <v>1273229.4430625001</v>
      </c>
      <c r="Y291" s="44">
        <v>3</v>
      </c>
      <c r="Z291" s="44">
        <f t="shared" si="2713"/>
        <v>151761.038275</v>
      </c>
      <c r="AA291" s="44">
        <v>0</v>
      </c>
      <c r="AB291" s="44">
        <f t="shared" si="2714"/>
        <v>0</v>
      </c>
      <c r="AC291" s="44">
        <v>0</v>
      </c>
      <c r="AD291" s="44">
        <f t="shared" si="2715"/>
        <v>0</v>
      </c>
      <c r="AE291" s="44">
        <v>0</v>
      </c>
      <c r="AF291" s="44">
        <f t="shared" si="2716"/>
        <v>0</v>
      </c>
      <c r="AG291" s="44">
        <v>5</v>
      </c>
      <c r="AH291" s="44">
        <f t="shared" si="2717"/>
        <v>252935.0637916667</v>
      </c>
      <c r="AI291" s="44">
        <v>0</v>
      </c>
      <c r="AJ291" s="44">
        <f t="shared" si="2718"/>
        <v>0</v>
      </c>
      <c r="AK291" s="44"/>
      <c r="AL291" s="44">
        <f t="shared" si="2719"/>
        <v>0</v>
      </c>
      <c r="AM291" s="47">
        <v>0</v>
      </c>
      <c r="AN291" s="44">
        <f t="shared" si="2720"/>
        <v>0</v>
      </c>
      <c r="AO291" s="48">
        <v>9</v>
      </c>
      <c r="AP291" s="44">
        <f t="shared" si="2721"/>
        <v>526254.06027600006</v>
      </c>
      <c r="AQ291" s="44">
        <v>0</v>
      </c>
      <c r="AR291" s="44">
        <f t="shared" si="2722"/>
        <v>0</v>
      </c>
      <c r="AS291" s="44">
        <v>73</v>
      </c>
      <c r="AT291" s="44">
        <f t="shared" si="2723"/>
        <v>4268505.155572</v>
      </c>
      <c r="AU291" s="44">
        <v>5</v>
      </c>
      <c r="AV291" s="44">
        <f t="shared" si="2724"/>
        <v>301710.61497499997</v>
      </c>
      <c r="AW291" s="44"/>
      <c r="AX291" s="44">
        <f t="shared" si="2725"/>
        <v>0</v>
      </c>
      <c r="AY291" s="44"/>
      <c r="AZ291" s="44">
        <f t="shared" si="2726"/>
        <v>0</v>
      </c>
      <c r="BA291" s="44">
        <v>5</v>
      </c>
      <c r="BB291" s="44">
        <f t="shared" si="2727"/>
        <v>284380.81070000003</v>
      </c>
      <c r="BC291" s="44">
        <v>0</v>
      </c>
      <c r="BD291" s="44">
        <f t="shared" si="2728"/>
        <v>0</v>
      </c>
      <c r="BE291" s="44">
        <v>0</v>
      </c>
      <c r="BF291" s="44">
        <f t="shared" si="2729"/>
        <v>0</v>
      </c>
      <c r="BG291" s="44">
        <v>0</v>
      </c>
      <c r="BH291" s="44">
        <f t="shared" si="2730"/>
        <v>0</v>
      </c>
      <c r="BI291" s="44">
        <v>0</v>
      </c>
      <c r="BJ291" s="44">
        <f t="shared" si="2731"/>
        <v>0</v>
      </c>
      <c r="BK291" s="44">
        <v>2</v>
      </c>
      <c r="BL291" s="44">
        <f t="shared" si="2732"/>
        <v>101858.35544499999</v>
      </c>
      <c r="BM291" s="44">
        <v>9</v>
      </c>
      <c r="BN291" s="44">
        <f t="shared" si="2733"/>
        <v>438545.05022999999</v>
      </c>
      <c r="BO291" s="54">
        <v>0</v>
      </c>
      <c r="BP291" s="44">
        <f t="shared" si="2734"/>
        <v>0</v>
      </c>
      <c r="BQ291" s="44">
        <v>0</v>
      </c>
      <c r="BR291" s="44">
        <f t="shared" si="2735"/>
        <v>0</v>
      </c>
      <c r="BS291" s="44">
        <v>0</v>
      </c>
      <c r="BT291" s="44">
        <f t="shared" si="2736"/>
        <v>0</v>
      </c>
      <c r="BU291" s="44">
        <v>0</v>
      </c>
      <c r="BV291" s="44">
        <f t="shared" si="2737"/>
        <v>0</v>
      </c>
      <c r="BW291" s="44">
        <v>0</v>
      </c>
      <c r="BX291" s="44">
        <f t="shared" si="2738"/>
        <v>0</v>
      </c>
      <c r="BY291" s="44"/>
      <c r="BZ291" s="44">
        <f t="shared" si="2739"/>
        <v>0</v>
      </c>
      <c r="CA291" s="44">
        <v>0</v>
      </c>
      <c r="CB291" s="44">
        <f t="shared" si="2740"/>
        <v>0</v>
      </c>
      <c r="CC291" s="44">
        <v>0</v>
      </c>
      <c r="CD291" s="44">
        <f t="shared" si="2741"/>
        <v>0</v>
      </c>
      <c r="CE291" s="44">
        <v>0</v>
      </c>
      <c r="CF291" s="44">
        <f t="shared" si="2742"/>
        <v>0</v>
      </c>
      <c r="CG291" s="44"/>
      <c r="CH291" s="44">
        <f t="shared" si="2743"/>
        <v>0</v>
      </c>
      <c r="CI291" s="44"/>
      <c r="CJ291" s="44">
        <f t="shared" si="2744"/>
        <v>0</v>
      </c>
      <c r="CK291" s="44"/>
      <c r="CL291" s="44">
        <f t="shared" si="2745"/>
        <v>0</v>
      </c>
      <c r="CM291" s="44">
        <v>5</v>
      </c>
      <c r="CN291" s="44">
        <f t="shared" si="2746"/>
        <v>289827.32061499998</v>
      </c>
      <c r="CO291" s="44"/>
      <c r="CP291" s="44">
        <f t="shared" si="2747"/>
        <v>0</v>
      </c>
      <c r="CQ291" s="49"/>
      <c r="CR291" s="44">
        <f t="shared" si="2748"/>
        <v>0</v>
      </c>
      <c r="CS291" s="44"/>
      <c r="CT291" s="44">
        <f t="shared" si="2749"/>
        <v>0</v>
      </c>
      <c r="CU291" s="44"/>
      <c r="CV291" s="44">
        <f t="shared" si="2750"/>
        <v>0</v>
      </c>
      <c r="CW291" s="44"/>
      <c r="CX291" s="44">
        <f t="shared" si="2751"/>
        <v>0</v>
      </c>
      <c r="CY291" s="44"/>
      <c r="CZ291" s="44">
        <f t="shared" si="2752"/>
        <v>0</v>
      </c>
      <c r="DA291" s="44"/>
      <c r="DB291" s="44">
        <f t="shared" si="2753"/>
        <v>0</v>
      </c>
      <c r="DC291" s="44"/>
      <c r="DD291" s="44">
        <f t="shared" si="2754"/>
        <v>0</v>
      </c>
      <c r="DE291" s="44"/>
      <c r="DF291" s="44">
        <f t="shared" si="2755"/>
        <v>0</v>
      </c>
      <c r="DG291" s="44"/>
      <c r="DH291" s="44">
        <f t="shared" si="2756"/>
        <v>0</v>
      </c>
      <c r="DI291" s="44"/>
      <c r="DJ291" s="44">
        <f t="shared" si="2757"/>
        <v>0</v>
      </c>
      <c r="DK291" s="44"/>
      <c r="DL291" s="44">
        <f t="shared" si="2758"/>
        <v>0</v>
      </c>
      <c r="DM291" s="44"/>
      <c r="DN291" s="44">
        <f t="shared" si="2653"/>
        <v>0</v>
      </c>
      <c r="DO291" s="44"/>
      <c r="DP291" s="44">
        <f t="shared" si="2541"/>
        <v>0</v>
      </c>
      <c r="DQ291" s="44">
        <f t="shared" si="2654"/>
        <v>260</v>
      </c>
      <c r="DR291" s="44">
        <f t="shared" si="2654"/>
        <v>13908861.431183832</v>
      </c>
    </row>
    <row r="292" spans="1:122" ht="30" customHeight="1" x14ac:dyDescent="0.25">
      <c r="A292" s="51"/>
      <c r="B292" s="52">
        <v>251</v>
      </c>
      <c r="C292" s="38" t="s">
        <v>423</v>
      </c>
      <c r="D292" s="39">
        <f t="shared" si="2543"/>
        <v>19063</v>
      </c>
      <c r="E292" s="40">
        <v>18530</v>
      </c>
      <c r="F292" s="40">
        <v>18715</v>
      </c>
      <c r="G292" s="53">
        <v>2.67</v>
      </c>
      <c r="H292" s="42">
        <v>1</v>
      </c>
      <c r="I292" s="42">
        <v>1</v>
      </c>
      <c r="J292" s="43"/>
      <c r="K292" s="39">
        <v>1.4</v>
      </c>
      <c r="L292" s="39">
        <v>1.68</v>
      </c>
      <c r="M292" s="39">
        <v>2.23</v>
      </c>
      <c r="N292" s="39">
        <v>2.57</v>
      </c>
      <c r="O292" s="44">
        <v>0</v>
      </c>
      <c r="P292" s="44">
        <f t="shared" si="2708"/>
        <v>0</v>
      </c>
      <c r="Q292" s="44">
        <v>0</v>
      </c>
      <c r="R292" s="44">
        <f t="shared" si="2709"/>
        <v>0</v>
      </c>
      <c r="S292" s="44">
        <v>0</v>
      </c>
      <c r="T292" s="44">
        <f t="shared" si="2710"/>
        <v>0</v>
      </c>
      <c r="U292" s="44"/>
      <c r="V292" s="44">
        <f t="shared" si="2711"/>
        <v>0</v>
      </c>
      <c r="W292" s="44">
        <v>6</v>
      </c>
      <c r="X292" s="44">
        <f t="shared" si="2712"/>
        <v>450765.42934499995</v>
      </c>
      <c r="Y292" s="44">
        <v>0</v>
      </c>
      <c r="Z292" s="44">
        <f t="shared" si="2713"/>
        <v>0</v>
      </c>
      <c r="AA292" s="44">
        <v>0</v>
      </c>
      <c r="AB292" s="44">
        <f t="shared" si="2714"/>
        <v>0</v>
      </c>
      <c r="AC292" s="44">
        <v>0</v>
      </c>
      <c r="AD292" s="44">
        <f t="shared" si="2715"/>
        <v>0</v>
      </c>
      <c r="AE292" s="44">
        <v>0</v>
      </c>
      <c r="AF292" s="44">
        <f t="shared" si="2716"/>
        <v>0</v>
      </c>
      <c r="AG292" s="44">
        <v>0</v>
      </c>
      <c r="AH292" s="44">
        <f t="shared" si="2717"/>
        <v>0</v>
      </c>
      <c r="AI292" s="44"/>
      <c r="AJ292" s="44">
        <f t="shared" si="2718"/>
        <v>0</v>
      </c>
      <c r="AK292" s="44"/>
      <c r="AL292" s="44">
        <f t="shared" si="2719"/>
        <v>0</v>
      </c>
      <c r="AM292" s="47">
        <v>0</v>
      </c>
      <c r="AN292" s="44">
        <f t="shared" si="2720"/>
        <v>0</v>
      </c>
      <c r="AO292" s="48">
        <v>0</v>
      </c>
      <c r="AP292" s="44">
        <f t="shared" si="2721"/>
        <v>0</v>
      </c>
      <c r="AQ292" s="44">
        <v>0</v>
      </c>
      <c r="AR292" s="44">
        <f t="shared" si="2722"/>
        <v>0</v>
      </c>
      <c r="AS292" s="44">
        <v>0</v>
      </c>
      <c r="AT292" s="44">
        <f t="shared" si="2723"/>
        <v>0</v>
      </c>
      <c r="AU292" s="44">
        <v>3</v>
      </c>
      <c r="AV292" s="44">
        <f t="shared" si="2724"/>
        <v>267038.897895</v>
      </c>
      <c r="AW292" s="44"/>
      <c r="AX292" s="44">
        <f t="shared" si="2725"/>
        <v>0</v>
      </c>
      <c r="AY292" s="44"/>
      <c r="AZ292" s="44">
        <f t="shared" si="2726"/>
        <v>0</v>
      </c>
      <c r="BA292" s="44"/>
      <c r="BB292" s="44">
        <f t="shared" si="2727"/>
        <v>0</v>
      </c>
      <c r="BC292" s="44">
        <v>0</v>
      </c>
      <c r="BD292" s="44">
        <f t="shared" si="2728"/>
        <v>0</v>
      </c>
      <c r="BE292" s="44">
        <v>0</v>
      </c>
      <c r="BF292" s="44">
        <f t="shared" si="2729"/>
        <v>0</v>
      </c>
      <c r="BG292" s="44">
        <v>0</v>
      </c>
      <c r="BH292" s="44">
        <f t="shared" si="2730"/>
        <v>0</v>
      </c>
      <c r="BI292" s="44">
        <v>0</v>
      </c>
      <c r="BJ292" s="44">
        <f t="shared" si="2731"/>
        <v>0</v>
      </c>
      <c r="BK292" s="44">
        <v>0</v>
      </c>
      <c r="BL292" s="44">
        <f t="shared" si="2732"/>
        <v>0</v>
      </c>
      <c r="BM292" s="44"/>
      <c r="BN292" s="44">
        <f t="shared" si="2733"/>
        <v>0</v>
      </c>
      <c r="BO292" s="54">
        <v>0</v>
      </c>
      <c r="BP292" s="44">
        <f t="shared" si="2734"/>
        <v>0</v>
      </c>
      <c r="BQ292" s="44">
        <v>0</v>
      </c>
      <c r="BR292" s="44">
        <f t="shared" si="2735"/>
        <v>0</v>
      </c>
      <c r="BS292" s="44">
        <v>0</v>
      </c>
      <c r="BT292" s="44">
        <f t="shared" si="2736"/>
        <v>0</v>
      </c>
      <c r="BU292" s="44">
        <v>0</v>
      </c>
      <c r="BV292" s="44">
        <f t="shared" si="2737"/>
        <v>0</v>
      </c>
      <c r="BW292" s="44">
        <v>0</v>
      </c>
      <c r="BX292" s="44">
        <f t="shared" si="2738"/>
        <v>0</v>
      </c>
      <c r="BY292" s="44"/>
      <c r="BZ292" s="44">
        <f t="shared" si="2739"/>
        <v>0</v>
      </c>
      <c r="CA292" s="44">
        <v>0</v>
      </c>
      <c r="CB292" s="44">
        <f t="shared" si="2740"/>
        <v>0</v>
      </c>
      <c r="CC292" s="44">
        <v>0</v>
      </c>
      <c r="CD292" s="44">
        <f t="shared" si="2741"/>
        <v>0</v>
      </c>
      <c r="CE292" s="44">
        <v>0</v>
      </c>
      <c r="CF292" s="44">
        <f t="shared" si="2742"/>
        <v>0</v>
      </c>
      <c r="CG292" s="44"/>
      <c r="CH292" s="44">
        <f t="shared" si="2743"/>
        <v>0</v>
      </c>
      <c r="CI292" s="44"/>
      <c r="CJ292" s="44">
        <f t="shared" si="2744"/>
        <v>0</v>
      </c>
      <c r="CK292" s="44"/>
      <c r="CL292" s="44">
        <f t="shared" si="2745"/>
        <v>0</v>
      </c>
      <c r="CM292" s="44"/>
      <c r="CN292" s="44">
        <f t="shared" si="2746"/>
        <v>0</v>
      </c>
      <c r="CO292" s="44"/>
      <c r="CP292" s="44">
        <f t="shared" si="2747"/>
        <v>0</v>
      </c>
      <c r="CQ292" s="49"/>
      <c r="CR292" s="44">
        <f t="shared" si="2748"/>
        <v>0</v>
      </c>
      <c r="CS292" s="44"/>
      <c r="CT292" s="44">
        <f t="shared" si="2749"/>
        <v>0</v>
      </c>
      <c r="CU292" s="44"/>
      <c r="CV292" s="44">
        <f t="shared" si="2750"/>
        <v>0</v>
      </c>
      <c r="CW292" s="44"/>
      <c r="CX292" s="44">
        <f t="shared" si="2751"/>
        <v>0</v>
      </c>
      <c r="CY292" s="44"/>
      <c r="CZ292" s="44">
        <f t="shared" si="2752"/>
        <v>0</v>
      </c>
      <c r="DA292" s="44"/>
      <c r="DB292" s="44">
        <f t="shared" si="2753"/>
        <v>0</v>
      </c>
      <c r="DC292" s="44"/>
      <c r="DD292" s="44">
        <f t="shared" si="2754"/>
        <v>0</v>
      </c>
      <c r="DE292" s="44"/>
      <c r="DF292" s="44">
        <f t="shared" si="2755"/>
        <v>0</v>
      </c>
      <c r="DG292" s="44"/>
      <c r="DH292" s="44">
        <f t="shared" si="2756"/>
        <v>0</v>
      </c>
      <c r="DI292" s="44"/>
      <c r="DJ292" s="44">
        <f t="shared" si="2757"/>
        <v>0</v>
      </c>
      <c r="DK292" s="44"/>
      <c r="DL292" s="44">
        <f t="shared" si="2758"/>
        <v>0</v>
      </c>
      <c r="DM292" s="44"/>
      <c r="DN292" s="44">
        <f t="shared" si="2653"/>
        <v>0</v>
      </c>
      <c r="DO292" s="44"/>
      <c r="DP292" s="44">
        <f t="shared" si="2541"/>
        <v>0</v>
      </c>
      <c r="DQ292" s="44">
        <f t="shared" si="2654"/>
        <v>9</v>
      </c>
      <c r="DR292" s="44">
        <f t="shared" si="2654"/>
        <v>717804.32724000001</v>
      </c>
    </row>
    <row r="293" spans="1:122" ht="45" customHeight="1" x14ac:dyDescent="0.25">
      <c r="A293" s="51"/>
      <c r="B293" s="52">
        <v>252</v>
      </c>
      <c r="C293" s="38" t="s">
        <v>424</v>
      </c>
      <c r="D293" s="39">
        <f t="shared" si="2543"/>
        <v>19063</v>
      </c>
      <c r="E293" s="40">
        <v>18530</v>
      </c>
      <c r="F293" s="40">
        <v>18715</v>
      </c>
      <c r="G293" s="53">
        <v>0.73</v>
      </c>
      <c r="H293" s="42">
        <v>1</v>
      </c>
      <c r="I293" s="42">
        <v>1</v>
      </c>
      <c r="J293" s="43"/>
      <c r="K293" s="39">
        <v>1.4</v>
      </c>
      <c r="L293" s="39">
        <v>1.68</v>
      </c>
      <c r="M293" s="39">
        <v>2.23</v>
      </c>
      <c r="N293" s="39">
        <v>2.57</v>
      </c>
      <c r="O293" s="44"/>
      <c r="P293" s="44">
        <f t="shared" si="2708"/>
        <v>0</v>
      </c>
      <c r="Q293" s="44">
        <v>8</v>
      </c>
      <c r="R293" s="44">
        <f t="shared" si="2709"/>
        <v>163219.97486666666</v>
      </c>
      <c r="S293" s="44">
        <v>0</v>
      </c>
      <c r="T293" s="44">
        <f t="shared" si="2710"/>
        <v>0</v>
      </c>
      <c r="U293" s="44"/>
      <c r="V293" s="44">
        <f t="shared" si="2711"/>
        <v>0</v>
      </c>
      <c r="W293" s="44">
        <v>0</v>
      </c>
      <c r="X293" s="44">
        <f t="shared" si="2712"/>
        <v>0</v>
      </c>
      <c r="Y293" s="44">
        <v>2</v>
      </c>
      <c r="Z293" s="44">
        <f t="shared" si="2713"/>
        <v>40804.993716666664</v>
      </c>
      <c r="AA293" s="44">
        <v>0</v>
      </c>
      <c r="AB293" s="44">
        <f t="shared" si="2714"/>
        <v>0</v>
      </c>
      <c r="AC293" s="44">
        <v>0</v>
      </c>
      <c r="AD293" s="44">
        <f t="shared" si="2715"/>
        <v>0</v>
      </c>
      <c r="AE293" s="44">
        <v>0</v>
      </c>
      <c r="AF293" s="44">
        <f t="shared" si="2716"/>
        <v>0</v>
      </c>
      <c r="AG293" s="44">
        <v>2</v>
      </c>
      <c r="AH293" s="44">
        <f t="shared" si="2717"/>
        <v>40804.993716666664</v>
      </c>
      <c r="AI293" s="44">
        <v>0</v>
      </c>
      <c r="AJ293" s="44">
        <f t="shared" si="2718"/>
        <v>0</v>
      </c>
      <c r="AK293" s="44"/>
      <c r="AL293" s="44">
        <f t="shared" si="2719"/>
        <v>0</v>
      </c>
      <c r="AM293" s="47">
        <v>0</v>
      </c>
      <c r="AN293" s="44">
        <f t="shared" si="2720"/>
        <v>0</v>
      </c>
      <c r="AO293" s="48">
        <v>4</v>
      </c>
      <c r="AP293" s="44">
        <f t="shared" si="2721"/>
        <v>94331.605647999982</v>
      </c>
      <c r="AQ293" s="44">
        <v>0</v>
      </c>
      <c r="AR293" s="44">
        <f t="shared" si="2722"/>
        <v>0</v>
      </c>
      <c r="AS293" s="44">
        <v>11</v>
      </c>
      <c r="AT293" s="44">
        <f t="shared" si="2723"/>
        <v>259411.91553199998</v>
      </c>
      <c r="AU293" s="44"/>
      <c r="AV293" s="44">
        <f t="shared" si="2724"/>
        <v>0</v>
      </c>
      <c r="AW293" s="44"/>
      <c r="AX293" s="44">
        <f t="shared" si="2725"/>
        <v>0</v>
      </c>
      <c r="AY293" s="44"/>
      <c r="AZ293" s="44">
        <f t="shared" si="2726"/>
        <v>0</v>
      </c>
      <c r="BA293" s="44">
        <v>1</v>
      </c>
      <c r="BB293" s="44">
        <f t="shared" si="2727"/>
        <v>22939.004619999996</v>
      </c>
      <c r="BC293" s="44">
        <v>0</v>
      </c>
      <c r="BD293" s="44">
        <f t="shared" si="2728"/>
        <v>0</v>
      </c>
      <c r="BE293" s="44">
        <v>0</v>
      </c>
      <c r="BF293" s="44">
        <f t="shared" si="2729"/>
        <v>0</v>
      </c>
      <c r="BG293" s="44">
        <v>0</v>
      </c>
      <c r="BH293" s="44">
        <f t="shared" si="2730"/>
        <v>0</v>
      </c>
      <c r="BI293" s="44">
        <v>0</v>
      </c>
      <c r="BJ293" s="44">
        <f t="shared" si="2731"/>
        <v>0</v>
      </c>
      <c r="BK293" s="44">
        <v>0</v>
      </c>
      <c r="BL293" s="44">
        <f t="shared" si="2732"/>
        <v>0</v>
      </c>
      <c r="BM293" s="44">
        <v>3</v>
      </c>
      <c r="BN293" s="44">
        <f t="shared" si="2733"/>
        <v>58957.253530000002</v>
      </c>
      <c r="BO293" s="54">
        <v>0</v>
      </c>
      <c r="BP293" s="44">
        <f t="shared" si="2734"/>
        <v>0</v>
      </c>
      <c r="BQ293" s="44">
        <v>0</v>
      </c>
      <c r="BR293" s="44">
        <f t="shared" si="2735"/>
        <v>0</v>
      </c>
      <c r="BS293" s="44">
        <v>0</v>
      </c>
      <c r="BT293" s="44">
        <f t="shared" si="2736"/>
        <v>0</v>
      </c>
      <c r="BU293" s="44"/>
      <c r="BV293" s="44">
        <f t="shared" si="2737"/>
        <v>0</v>
      </c>
      <c r="BW293" s="44">
        <v>0</v>
      </c>
      <c r="BX293" s="44">
        <f t="shared" si="2738"/>
        <v>0</v>
      </c>
      <c r="BY293" s="44"/>
      <c r="BZ293" s="44">
        <f t="shared" si="2739"/>
        <v>0</v>
      </c>
      <c r="CA293" s="44">
        <v>0</v>
      </c>
      <c r="CB293" s="44">
        <f t="shared" si="2740"/>
        <v>0</v>
      </c>
      <c r="CC293" s="44">
        <v>0</v>
      </c>
      <c r="CD293" s="44">
        <f t="shared" si="2741"/>
        <v>0</v>
      </c>
      <c r="CE293" s="44">
        <v>0</v>
      </c>
      <c r="CF293" s="44">
        <f t="shared" si="2742"/>
        <v>0</v>
      </c>
      <c r="CG293" s="44"/>
      <c r="CH293" s="44">
        <f t="shared" si="2743"/>
        <v>0</v>
      </c>
      <c r="CI293" s="44">
        <v>25</v>
      </c>
      <c r="CJ293" s="44">
        <f t="shared" si="2744"/>
        <v>362144.25216666667</v>
      </c>
      <c r="CK293" s="44">
        <v>8</v>
      </c>
      <c r="CL293" s="44">
        <f t="shared" si="2745"/>
        <v>152926.69746666664</v>
      </c>
      <c r="CM293" s="44">
        <v>5</v>
      </c>
      <c r="CN293" s="44">
        <f t="shared" si="2746"/>
        <v>116891.68179500001</v>
      </c>
      <c r="CO293" s="44">
        <v>1</v>
      </c>
      <c r="CP293" s="44">
        <f t="shared" si="2747"/>
        <v>26876.094566999993</v>
      </c>
      <c r="CQ293" s="49"/>
      <c r="CR293" s="44">
        <f t="shared" si="2748"/>
        <v>0</v>
      </c>
      <c r="CS293" s="44">
        <v>3</v>
      </c>
      <c r="CT293" s="44">
        <f t="shared" si="2749"/>
        <v>78804.717347999991</v>
      </c>
      <c r="CU293" s="44">
        <v>1</v>
      </c>
      <c r="CV293" s="44">
        <f t="shared" si="2750"/>
        <v>22833.463702000001</v>
      </c>
      <c r="CW293" s="44">
        <v>2</v>
      </c>
      <c r="CX293" s="44">
        <f t="shared" si="2751"/>
        <v>52633.890161999996</v>
      </c>
      <c r="CY293" s="44"/>
      <c r="CZ293" s="44">
        <f t="shared" si="2752"/>
        <v>0</v>
      </c>
      <c r="DA293" s="44">
        <v>1</v>
      </c>
      <c r="DB293" s="44">
        <f t="shared" si="2753"/>
        <v>26316.945080999998</v>
      </c>
      <c r="DC293" s="44">
        <v>3</v>
      </c>
      <c r="DD293" s="44">
        <f t="shared" si="2754"/>
        <v>65128.329699999987</v>
      </c>
      <c r="DE293" s="44">
        <v>2</v>
      </c>
      <c r="DF293" s="44">
        <f t="shared" si="2755"/>
        <v>44712.314336666663</v>
      </c>
      <c r="DG293" s="44"/>
      <c r="DH293" s="44">
        <f t="shared" si="2756"/>
        <v>0</v>
      </c>
      <c r="DI293" s="44"/>
      <c r="DJ293" s="44">
        <f t="shared" si="2757"/>
        <v>0</v>
      </c>
      <c r="DK293" s="44"/>
      <c r="DL293" s="44">
        <f t="shared" si="2758"/>
        <v>0</v>
      </c>
      <c r="DM293" s="44">
        <v>5</v>
      </c>
      <c r="DN293" s="44">
        <f t="shared" si="2653"/>
        <v>208947.78426458334</v>
      </c>
      <c r="DO293" s="44"/>
      <c r="DP293" s="44">
        <f t="shared" si="2541"/>
        <v>0</v>
      </c>
      <c r="DQ293" s="44">
        <f t="shared" si="2654"/>
        <v>87</v>
      </c>
      <c r="DR293" s="44">
        <f t="shared" si="2654"/>
        <v>1838685.9122195831</v>
      </c>
    </row>
    <row r="294" spans="1:122" ht="31.5" customHeight="1" x14ac:dyDescent="0.25">
      <c r="A294" s="51"/>
      <c r="B294" s="52">
        <v>253</v>
      </c>
      <c r="C294" s="38" t="s">
        <v>425</v>
      </c>
      <c r="D294" s="39">
        <f t="shared" si="2543"/>
        <v>19063</v>
      </c>
      <c r="E294" s="40">
        <v>18530</v>
      </c>
      <c r="F294" s="40">
        <v>18715</v>
      </c>
      <c r="G294" s="53">
        <v>0.76</v>
      </c>
      <c r="H294" s="42">
        <v>1</v>
      </c>
      <c r="I294" s="42">
        <v>1</v>
      </c>
      <c r="J294" s="43"/>
      <c r="K294" s="39">
        <v>1.4</v>
      </c>
      <c r="L294" s="39">
        <v>1.68</v>
      </c>
      <c r="M294" s="39">
        <v>2.23</v>
      </c>
      <c r="N294" s="39">
        <v>2.57</v>
      </c>
      <c r="O294" s="44">
        <v>148</v>
      </c>
      <c r="P294" s="44">
        <f t="shared" ref="P294" si="2759">(O294/12*5*$D294*$G294*$H294*$K294)+(O294/12*4*$E294*$G294*$I294*$K294)+(O294/12*3*$F294*$G294*$I294*$K294)</f>
        <v>2960211.146666667</v>
      </c>
      <c r="Q294" s="44">
        <v>381</v>
      </c>
      <c r="R294" s="44">
        <f>(Q294/12*5*$D294*$G294*$H294*$K294)+(Q294/12*4*$E294*$G294*$I294*$K294)+(Q294/12*3*$F294*$G294*$I294*$K294)</f>
        <v>7620543.5599999996</v>
      </c>
      <c r="S294" s="44">
        <v>0</v>
      </c>
      <c r="T294" s="44">
        <f>(S294/12*5*$D294*$G294*$H294*$K294)+(S294/12*4*$E294*$G294*$I294*$K294)+(S294/12*3*$F294*$G294*$I294*$K294)</f>
        <v>0</v>
      </c>
      <c r="U294" s="44"/>
      <c r="V294" s="44">
        <f>(U294/12*5*$D294*$G294*$H294*$K294)+(U294/12*4*$E294*$G294*$I294*$K294)+(U294/12*3*$F294*$G294*$I294*$K294)</f>
        <v>0</v>
      </c>
      <c r="W294" s="44">
        <v>0</v>
      </c>
      <c r="X294" s="44">
        <f>(W294/12*5*$D294*$G294*$H294*$K294)+(W294/12*4*$E294*$G294*$I294*$K294)+(W294/12*3*$F294*$G294*$I294*$K294)</f>
        <v>0</v>
      </c>
      <c r="Y294" s="44">
        <v>24</v>
      </c>
      <c r="Z294" s="44">
        <f>(Y294/12*5*$D294*$G294*$H294*$K294)+(Y294/12*4*$E294*$G294*$I294*$K294)+(Y294/12*3*$F294*$G294*$I294*$K294)</f>
        <v>480034.23999999993</v>
      </c>
      <c r="AA294" s="44">
        <v>0</v>
      </c>
      <c r="AB294" s="44">
        <f>(AA294/12*5*$D294*$G294*$H294*$K294)+(AA294/12*4*$E294*$G294*$I294*$K294)+(AA294/12*3*$F294*$G294*$I294*$K294)</f>
        <v>0</v>
      </c>
      <c r="AC294" s="44">
        <v>0</v>
      </c>
      <c r="AD294" s="44">
        <f>(AC294/12*5*$D294*$G294*$H294*$K294)+(AC294/12*4*$E294*$G294*$I294*$K294)+(AC294/12*3*$F294*$G294*$I294*$K294)</f>
        <v>0</v>
      </c>
      <c r="AE294" s="44">
        <v>0</v>
      </c>
      <c r="AF294" s="44">
        <f>(AE294/12*5*$D294*$G294*$H294*$K294)+(AE294/12*4*$E294*$G294*$I294*$K294)+(AE294/12*3*$F294*$G294*$I294*$K294)</f>
        <v>0</v>
      </c>
      <c r="AG294" s="44">
        <v>154</v>
      </c>
      <c r="AH294" s="44">
        <f>(AG294/12*5*$D294*$G294*$H294*$K294)+(AG294/12*4*$E294*$G294*$I294*$K294)+(AG294/12*3*$F294*$G294*$I294*$K294)</f>
        <v>3080219.706666667</v>
      </c>
      <c r="AI294" s="44">
        <v>15</v>
      </c>
      <c r="AJ294" s="44">
        <f>(AI294/12*5*$D294*$G294*$H294*$K294)+(AI294/12*4*$E294*$G294*$I294*$K294)+(AI294/12*3*$F294*$G294*$I294*$K294)</f>
        <v>300021.39999999997</v>
      </c>
      <c r="AK294" s="44"/>
      <c r="AL294" s="44">
        <f>(AK294/12*5*$D294*$G294*$H294*$K294)+(AK294/12*4*$E294*$G294*$I294*$K294)+(AK294/12*3*$F294*$G294*$I294*$K294)</f>
        <v>0</v>
      </c>
      <c r="AM294" s="47">
        <v>180</v>
      </c>
      <c r="AN294" s="44">
        <f>(AM294/12*5*$D294*$G294*$H294*$K294)+(AM294/12*4*$E294*$G294*$I294*$K294)+(AM294/12*3*$F294*$G294*$I294*$K294)</f>
        <v>3600256.8</v>
      </c>
      <c r="AO294" s="48">
        <v>100</v>
      </c>
      <c r="AP294" s="44">
        <f>(AO294/12*5*$D294*$G294*$H294*$L294)+(AO294/12*4*$E294*$G294*$I294*$L294)+(AO294/12*3*$F294*$G294*$I294*$L294)</f>
        <v>2400171.2000000002</v>
      </c>
      <c r="AQ294" s="44"/>
      <c r="AR294" s="44">
        <f>(AQ294/12*5*$D294*$G294*$H294*$L294)+(AQ294/12*4*$E294*$G294*$I294*$L294)+(AQ294/12*3*$F294*$G294*$I294*$L294)</f>
        <v>0</v>
      </c>
      <c r="AS294" s="44">
        <v>471</v>
      </c>
      <c r="AT294" s="44">
        <f>(AS294/12*5*$D294*$G294*$H294*$L294)+(AS294/12*4*$E294*$G294*$I294*$L294)+(AS294/12*3*$F294*$G294*$I294*$L294)</f>
        <v>11304806.352</v>
      </c>
      <c r="AU294" s="44">
        <v>0</v>
      </c>
      <c r="AV294" s="44">
        <f>(AU294/12*5*$D294*$G294*$H294*$L294)+(AU294/12*4*$E294*$G294*$I294*$L294)+(AU294/12*3*$F294*$G294*$I294*$L294)</f>
        <v>0</v>
      </c>
      <c r="AW294" s="44"/>
      <c r="AX294" s="44">
        <f>(AW294/12*5*$D294*$G294*$H294*$K294)+(AW294/12*4*$E294*$G294*$I294*$K294)+(AW294/12*3*$F294*$G294*$I294*$K294)</f>
        <v>0</v>
      </c>
      <c r="AY294" s="44"/>
      <c r="AZ294" s="44">
        <f>(AY294/12*5*$D294*$G294*$H294*$K294)+(AY294/12*4*$E294*$G294*$I294*$K294)+(AY294/12*3*$F294*$G294*$I294*$K294)</f>
        <v>0</v>
      </c>
      <c r="BA294" s="44">
        <v>50</v>
      </c>
      <c r="BB294" s="44">
        <f>(BA294/12*5*$D294*$G294*$H294*$L294)+(BA294/12*4*$E294*$G294*$I294*$L294)+(BA294/12*3*$F294*$G294*$I294*$L294)</f>
        <v>1200085.6000000001</v>
      </c>
      <c r="BC294" s="44">
        <v>0</v>
      </c>
      <c r="BD294" s="44">
        <f>(BC294/12*5*$D294*$G294*$H294*$K294)+(BC294/12*4*$E294*$G294*$I294*$K294)+(BC294/12*3*$F294*$G294*$I294*$K294)</f>
        <v>0</v>
      </c>
      <c r="BE294" s="44">
        <v>0</v>
      </c>
      <c r="BF294" s="44">
        <f>(BE294/12*5*$D294*$G294*$H294*$K294)+(BE294/12*4*$E294*$G294*$I294*$K294)+(BE294/12*3*$F294*$G294*$I294*$K294)</f>
        <v>0</v>
      </c>
      <c r="BG294" s="44">
        <v>0</v>
      </c>
      <c r="BH294" s="44">
        <f>(BG294/12*5*$D294*$G294*$H294*$K294)+(BG294/12*4*$E294*$G294*$I294*$K294)+(BG294/12*3*$F294*$G294*$I294*$K294)</f>
        <v>0</v>
      </c>
      <c r="BI294" s="44">
        <v>0</v>
      </c>
      <c r="BJ294" s="44">
        <f>(BI294/12*5*$D294*$G294*$H294*$L294)+(BI294/12*4*$E294*$G294*$I294*$L294)+(BI294/12*3*$F294*$G294*$I294*$L294)</f>
        <v>0</v>
      </c>
      <c r="BK294" s="44">
        <v>87</v>
      </c>
      <c r="BL294" s="44">
        <f>(BK294/12*5*$D294*$G294*$H294*$K294)+(BK294/12*4*$E294*$G294*$I294*$K294)+(BK294/12*3*$F294*$G294*$I294*$K294)</f>
        <v>1740124.1199999999</v>
      </c>
      <c r="BM294" s="44">
        <v>12</v>
      </c>
      <c r="BN294" s="44">
        <f>(BM294/12*5*$D294*$G294*$H294*$K294)+(BM294/12*4*$E294*$G294*$I294*$K294)+(BM294/12*3*$F294*$G294*$I294*$K294)</f>
        <v>240017.11999999997</v>
      </c>
      <c r="BO294" s="54">
        <v>14</v>
      </c>
      <c r="BP294" s="44">
        <f>(BO294/12*5*$D294*$G294*$H294*$L294)+(BO294/12*4*$E294*$G294*$I294*$L294)+(BO294/12*3*$F294*$G294*$I294*$L294)</f>
        <v>336023.96799999999</v>
      </c>
      <c r="BQ294" s="44">
        <v>3</v>
      </c>
      <c r="BR294" s="44">
        <f>(BQ294/12*5*$D294*$G294*$H294*$L294)+(BQ294/12*4*$E294*$G294*$I294*$L294)+(BQ294/12*3*$F294*$G294*$I294*$L294)</f>
        <v>72005.135999999999</v>
      </c>
      <c r="BS294" s="44">
        <v>0</v>
      </c>
      <c r="BT294" s="44">
        <f>(BS294/12*5*$D294*$G294*$H294*$K294)+(BS294/12*4*$E294*$G294*$I294*$K294)+(BS294/12*3*$F294*$G294*$I294*$K294)</f>
        <v>0</v>
      </c>
      <c r="BU294" s="44">
        <v>33</v>
      </c>
      <c r="BV294" s="44">
        <f>(BU294/12*5*$D294*$G294*$H294*$K294)+(BU294/12*4*$E294*$G294*$I294*$K294)+(BU294/12*3*$F294*$G294*$I294*$K294)</f>
        <v>660047.07999999996</v>
      </c>
      <c r="BW294" s="44">
        <v>10</v>
      </c>
      <c r="BX294" s="44">
        <f>(BW294/12*5*$D294*$G294*$H294*$L294)+(BW294/12*4*$E294*$G294*$I294*$L294)+(BW294/12*3*$F294*$G294*$I294*$L294)</f>
        <v>240017.12000000002</v>
      </c>
      <c r="BY294" s="44"/>
      <c r="BZ294" s="44">
        <f>(BY294/12*5*$D294*$G294*$H294*$L294)+(BY294/12*4*$E294*$G294*$I294*$L294)+(BY294/12*3*$F294*$G294*$I294*$L294)</f>
        <v>0</v>
      </c>
      <c r="CA294" s="44">
        <v>0</v>
      </c>
      <c r="CB294" s="44">
        <f>(CA294/12*5*$D294*$G294*$H294*$K294)+(CA294/12*4*$E294*$G294*$I294*$K294)+(CA294/12*3*$F294*$G294*$I294*$K294)</f>
        <v>0</v>
      </c>
      <c r="CC294" s="44">
        <v>10</v>
      </c>
      <c r="CD294" s="44">
        <f>(CC294/12*5*$D294*$G294*$H294*$L294)+(CC294/12*4*$E294*$G294*$I294*$L294)+(CC294/12*3*$F294*$G294*$I294*$L294)</f>
        <v>240017.12000000002</v>
      </c>
      <c r="CE294" s="44">
        <v>0</v>
      </c>
      <c r="CF294" s="44">
        <f>(CE294/12*5*$D294*$G294*$H294*$K294)+(CE294/12*4*$E294*$G294*$I294*$K294)+(CE294/12*3*$F294*$G294*$I294*$K294)</f>
        <v>0</v>
      </c>
      <c r="CG294" s="44">
        <v>27</v>
      </c>
      <c r="CH294" s="44">
        <f>(CG294/12*5*$D294*$G294*$H294*$K294)+(CG294/12*4*$E294*$G294*$I294*$K294)+(CG294/12*3*$F294*$G294*$I294*$K294)</f>
        <v>540038.52</v>
      </c>
      <c r="CI294" s="44">
        <v>179</v>
      </c>
      <c r="CJ294" s="44">
        <f>(CI294/12*5*$D294*$G294*$H294*$K294)+(CI294/12*4*$E294*$G294*$I294*$K294)+(CI294/12*3*$F294*$G294*$I294*$K294)</f>
        <v>3580255.3733333331</v>
      </c>
      <c r="CK294" s="44">
        <v>90</v>
      </c>
      <c r="CL294" s="44">
        <f>(CK294/12*5*$D294*$G294*$H294*$K294)+(CK294/12*4*$E294*$G294*$I294*$K294)+(CK294/12*3*$F294*$G294*$I294*$K294)</f>
        <v>1800128.4</v>
      </c>
      <c r="CM294" s="44">
        <v>209</v>
      </c>
      <c r="CN294" s="44">
        <f>(CM294/12*5*$D294*$G294*$H294*$L294)+(CM294/12*4*$E294*$G294*$I294*$L294)+(CM294/12*3*$F294*$G294*$I294*$L294)</f>
        <v>5016357.8080000002</v>
      </c>
      <c r="CO294" s="44">
        <v>87</v>
      </c>
      <c r="CP294" s="44">
        <f>(CO294/12*5*$D294*$G294*$H294*$L294)+(CO294/12*4*$E294*$G294*$I294*$L294)+(CO294/12*3*$F294*$G294*$I294*$L294)</f>
        <v>2088148.9439999999</v>
      </c>
      <c r="CQ294" s="49">
        <v>60</v>
      </c>
      <c r="CR294" s="44">
        <f>(CQ294/12*5*$D294*$G294*$H294*$K294)+(CQ294/12*4*$E294*$G294*$I294*$K294)+(CQ294/12*3*$F294*$G294*$I294*$K294)</f>
        <v>1200085.5999999999</v>
      </c>
      <c r="CS294" s="44">
        <v>55</v>
      </c>
      <c r="CT294" s="44">
        <f>(CS294/12*5*$D294*$G294*$H294*$L294)+(CS294/12*4*$E294*$G294*$I294*$L294)+(CS294/12*3*$F294*$G294*$I294*$L294)</f>
        <v>1320094.1599999999</v>
      </c>
      <c r="CU294" s="44">
        <f>35+26</f>
        <v>61</v>
      </c>
      <c r="CV294" s="44">
        <f>(CU294/12*5*$D294*$G294*$H294*$L294)+(CU294/12*4*$E294*$G294*$I294*$L294)+(CU294/12*3*$F294*$G294*$I294*$L294)</f>
        <v>1464104.4319999998</v>
      </c>
      <c r="CW294" s="44">
        <v>60</v>
      </c>
      <c r="CX294" s="44">
        <f>(CW294/12*5*$D294*$G294*$H294*$L294)+(CW294/12*4*$E294*$G294*$I294*$L294)+(CW294/12*3*$F294*$G294*$I294*$L294)</f>
        <v>1440102.72</v>
      </c>
      <c r="CY294" s="44">
        <v>63</v>
      </c>
      <c r="CZ294" s="44">
        <f>(CY294/12*5*$D294*$G294*$H294*$L294)+(CY294/12*4*$E294*$G294*$I294*$L294)+(CY294/12*3*$F294*$G294*$I294*$L294)</f>
        <v>1512107.8559999997</v>
      </c>
      <c r="DA294" s="44">
        <v>53</v>
      </c>
      <c r="DB294" s="44">
        <f>(DA294/12*5*$D294*$G294*$H294*$L294)+(DA294/12*4*$E294*$G294*$I294*$L294)+(DA294/12*3*$F294*$G294*$I294*$L294)</f>
        <v>1272090.736</v>
      </c>
      <c r="DC294" s="44">
        <v>88</v>
      </c>
      <c r="DD294" s="44">
        <f>(DC294/12*5*$D294*$G294*$H294*$K294)+(DC294/12*4*$E294*$G294*$I294*$K294)+(DC294/12*3*$F294*$G294*$I294*$K294)</f>
        <v>1760125.5466666664</v>
      </c>
      <c r="DE294" s="44">
        <v>79</v>
      </c>
      <c r="DF294" s="44">
        <f>(DE294/12*5*$D294*$G294*$H294*$K294)+(DE294/12*4*$E294*$G294*$I294*$K294)+(DE294/12*3*$F294*$G294*$I294*$K294)</f>
        <v>1580112.7066666665</v>
      </c>
      <c r="DG294" s="44">
        <v>39</v>
      </c>
      <c r="DH294" s="44">
        <f>(DG294/12*5*$D294*$G294*$H294*$L294)+(DG294/12*4*$E294*$G294*$I294*$L294)+(DG294/12*3*$F294*$G294*$I294*$L294)</f>
        <v>936066.76799999992</v>
      </c>
      <c r="DI294" s="44">
        <v>156</v>
      </c>
      <c r="DJ294" s="44">
        <f>(DI294/12*5*$D294*$G294*$H294*$L294)+(DI294/12*4*$E294*$G294*$I294*$L294)+(DI294/12*3*$F294*$G294*$I294*$L294)</f>
        <v>3744267.0719999997</v>
      </c>
      <c r="DK294" s="44">
        <v>25</v>
      </c>
      <c r="DL294" s="44">
        <f>(DK294/12*5*$D294*$G294*$H294*$M294)+(DK294/12*4*$E294*$G294*$I294*$M294)+(DK294/12*3*$F294*$G294*$I294*$M294)</f>
        <v>796485.3833333333</v>
      </c>
      <c r="DM294" s="44">
        <v>105</v>
      </c>
      <c r="DN294" s="44">
        <f>(DM294/12*5*$D294*$G294*$H294*$N294)+(DM294/12*4*$E294*$G294*$I294*$N294)+(DM294/12*3*$F294*$G294*$I294*$N294)</f>
        <v>3855274.9899999998</v>
      </c>
      <c r="DO294" s="44"/>
      <c r="DP294" s="44">
        <f>(DO294*$D294*$G294*$H294*$L294)</f>
        <v>0</v>
      </c>
      <c r="DQ294" s="44">
        <f t="shared" si="2654"/>
        <v>3128</v>
      </c>
      <c r="DR294" s="44">
        <f t="shared" si="2654"/>
        <v>70380448.685333312</v>
      </c>
    </row>
    <row r="295" spans="1:122" ht="15.75" customHeight="1" x14ac:dyDescent="0.25">
      <c r="A295" s="51"/>
      <c r="B295" s="52">
        <v>254</v>
      </c>
      <c r="C295" s="38" t="s">
        <v>426</v>
      </c>
      <c r="D295" s="39">
        <f t="shared" si="2543"/>
        <v>19063</v>
      </c>
      <c r="E295" s="40">
        <v>18530</v>
      </c>
      <c r="F295" s="40">
        <v>18715</v>
      </c>
      <c r="G295" s="53">
        <v>2.42</v>
      </c>
      <c r="H295" s="42">
        <v>1</v>
      </c>
      <c r="I295" s="42">
        <v>1</v>
      </c>
      <c r="J295" s="43"/>
      <c r="K295" s="39">
        <v>1.4</v>
      </c>
      <c r="L295" s="39">
        <v>1.68</v>
      </c>
      <c r="M295" s="39">
        <v>2.23</v>
      </c>
      <c r="N295" s="39">
        <v>2.57</v>
      </c>
      <c r="O295" s="44">
        <v>1</v>
      </c>
      <c r="P295" s="44">
        <f t="shared" ref="P295:P299" si="2760">(O295/12*5*$D295*$G295*$H295*$K295*P$8)+(O295/12*4*$E295*$G295*$I295*$K295*P$9)+(O295/12*3*$F295*$G295*$I295*$K295*P$9)</f>
        <v>67635.674516666651</v>
      </c>
      <c r="Q295" s="44">
        <v>5</v>
      </c>
      <c r="R295" s="44">
        <f t="shared" ref="R295:R299" si="2761">(Q295/12*5*$D295*$G295*$H295*$K295*R$8)+(Q295/12*4*$E295*$G295*$I295*$K295*R$9)+(Q295/12*3*$F295*$G295*$I295*$K295*R$9)</f>
        <v>338178.37258333334</v>
      </c>
      <c r="S295" s="44">
        <v>0</v>
      </c>
      <c r="T295" s="44">
        <f t="shared" ref="T295:T299" si="2762">(S295/12*5*$D295*$G295*$H295*$K295*T$8)+(S295/12*4*$E295*$G295*$I295*$K295*T$9)+(S295/12*3*$F295*$G295*$I295*$K295*T$9)</f>
        <v>0</v>
      </c>
      <c r="U295" s="44"/>
      <c r="V295" s="44">
        <f t="shared" ref="V295:V299" si="2763">(U295/12*5*$D295*$G295*$H295*$K295*V$8)+(U295/12*4*$E295*$G295*$I295*$K295*V$9)+(U295/12*3*$F295*$G295*$I295*$K295*V$9)</f>
        <v>0</v>
      </c>
      <c r="W295" s="44">
        <v>0</v>
      </c>
      <c r="X295" s="44">
        <f t="shared" ref="X295:X299" si="2764">(W295/12*5*$D295*$G295*$H295*$K295*X$8)+(W295/12*4*$E295*$G295*$I295*$K295*X$9)+(W295/12*3*$F295*$G295*$I295*$K295*X$9)</f>
        <v>0</v>
      </c>
      <c r="Y295" s="44">
        <v>0</v>
      </c>
      <c r="Z295" s="44">
        <f t="shared" ref="Z295:Z299" si="2765">(Y295/12*5*$D295*$G295*$H295*$K295*Z$8)+(Y295/12*4*$E295*$G295*$I295*$K295*Z$9)+(Y295/12*3*$F295*$G295*$I295*$K295*Z$9)</f>
        <v>0</v>
      </c>
      <c r="AA295" s="44">
        <v>0</v>
      </c>
      <c r="AB295" s="44">
        <f t="shared" ref="AB295:AB299" si="2766">(AA295/12*5*$D295*$G295*$H295*$K295*AB$8)+(AA295/12*4*$E295*$G295*$I295*$K295*AB$9)+(AA295/12*3*$F295*$G295*$I295*$K295*AB$9)</f>
        <v>0</v>
      </c>
      <c r="AC295" s="44">
        <v>0</v>
      </c>
      <c r="AD295" s="44">
        <f t="shared" ref="AD295:AD299" si="2767">(AC295/12*5*$D295*$G295*$H295*$K295*AD$8)+(AC295/12*4*$E295*$G295*$I295*$K295*AD$9)+(AC295/12*3*$F295*$G295*$I295*$K295*AD$9)</f>
        <v>0</v>
      </c>
      <c r="AE295" s="44">
        <v>0</v>
      </c>
      <c r="AF295" s="44">
        <f t="shared" ref="AF295:AF299" si="2768">(AE295/12*5*$D295*$G295*$H295*$K295*AF$8)+(AE295/12*4*$E295*$G295*$I295*$K295*AF$9)+(AE295/12*3*$F295*$G295*$I295*$K295*AF$9)</f>
        <v>0</v>
      </c>
      <c r="AG295" s="44">
        <v>22</v>
      </c>
      <c r="AH295" s="44">
        <f t="shared" ref="AH295:AH299" si="2769">(AG295/12*5*$D295*$G295*$H295*$K295*AH$8)+(AG295/12*4*$E295*$G295*$I295*$K295*AH$9)+(AG295/12*3*$F295*$G295*$I295*$K295*AH$9)</f>
        <v>1487984.8393666665</v>
      </c>
      <c r="AI295" s="44"/>
      <c r="AJ295" s="44">
        <f t="shared" ref="AJ295:AJ299" si="2770">(AI295/12*5*$D295*$G295*$H295*$K295*AJ$8)+(AI295/12*4*$E295*$G295*$I295*$K295*AJ$9)+(AI295/12*3*$F295*$G295*$I295*$K295*AJ$9)</f>
        <v>0</v>
      </c>
      <c r="AK295" s="44"/>
      <c r="AL295" s="44">
        <f t="shared" ref="AL295:AL299" si="2771">(AK295/12*5*$D295*$G295*$H295*$K295*AL$8)+(AK295/12*4*$E295*$G295*$I295*$K295*AL$9)+(AK295/12*3*$F295*$G295*$I295*$K295*AL$9)</f>
        <v>0</v>
      </c>
      <c r="AM295" s="47">
        <v>0</v>
      </c>
      <c r="AN295" s="44">
        <f t="shared" ref="AN295:AN299" si="2772">(AM295/12*5*$D295*$G295*$H295*$K295*AN$8)+(AM295/12*4*$E295*$G295*$I295*$K295*AN$9)+(AM295/12*3*$F295*$G295*$I295*$K295*AN$9)</f>
        <v>0</v>
      </c>
      <c r="AO295" s="48">
        <v>1</v>
      </c>
      <c r="AP295" s="44">
        <f t="shared" ref="AP295:AP299" si="2773">(AO295/12*5*$D295*$G295*$H295*$L295*AP$8)+(AO295/12*4*$E295*$G295*$I295*$L295*AP$9)+(AO295/12*3*$F295*$G295*$I295*$L295*AP$9)</f>
        <v>78178.933447999996</v>
      </c>
      <c r="AQ295" s="44">
        <v>0</v>
      </c>
      <c r="AR295" s="44">
        <f t="shared" ref="AR295:AR299" si="2774">(AQ295/12*5*$D295*$G295*$H295*$L295*AR$8)+(AQ295/12*4*$E295*$G295*$I295*$L295*AR$9)+(AQ295/12*3*$F295*$G295*$I295*$L295*AR$9)</f>
        <v>0</v>
      </c>
      <c r="AS295" s="44">
        <v>17</v>
      </c>
      <c r="AT295" s="44">
        <f t="shared" ref="AT295:AT299" si="2775">(AS295/12*5*$D295*$G295*$H295*$L295*AT$8)+(AS295/12*4*$E295*$G295*$I295*$L295*AT$9)+(AS295/12*3*$F295*$G295*$I295*$L295*AT$10)</f>
        <v>1329041.8686160001</v>
      </c>
      <c r="AU295" s="44">
        <v>0</v>
      </c>
      <c r="AV295" s="44">
        <f t="shared" ref="AV295:AV299" si="2776">(AU295/12*5*$D295*$G295*$H295*$L295*AV$8)+(AU295/12*4*$E295*$G295*$I295*$L295*AV$9)+(AU295/12*3*$F295*$G295*$I295*$L295*AV$9)</f>
        <v>0</v>
      </c>
      <c r="AW295" s="44"/>
      <c r="AX295" s="44">
        <f t="shared" ref="AX295:AX299" si="2777">(AW295/12*5*$D295*$G295*$H295*$K295*AX$8)+(AW295/12*4*$E295*$G295*$I295*$K295*AX$9)+(AW295/12*3*$F295*$G295*$I295*$K295*AX$9)</f>
        <v>0</v>
      </c>
      <c r="AY295" s="44"/>
      <c r="AZ295" s="44">
        <f t="shared" ref="AZ295:AZ299" si="2778">(AY295/12*5*$D295*$G295*$H295*$K295*AZ$8)+(AY295/12*4*$E295*$G295*$I295*$K295*AZ$9)+(AY295/12*3*$F295*$G295*$I295*$K295*AZ$9)</f>
        <v>0</v>
      </c>
      <c r="BA295" s="44"/>
      <c r="BB295" s="44">
        <f t="shared" ref="BB295:BB299" si="2779">(BA295/12*5*$D295*$G295*$H295*$L295*BB$8)+(BA295/12*4*$E295*$G295*$I295*$L295*BB$9)+(BA295/12*3*$F295*$G295*$I295*$L295*BB$9)</f>
        <v>0</v>
      </c>
      <c r="BC295" s="44">
        <v>0</v>
      </c>
      <c r="BD295" s="44">
        <f t="shared" ref="BD295:BD299" si="2780">(BC295/12*5*$D295*$G295*$H295*$K295*BD$8)+(BC295/12*4*$E295*$G295*$I295*$K295*BD$9)+(BC295/12*3*$F295*$G295*$I295*$K295*BD$9)</f>
        <v>0</v>
      </c>
      <c r="BE295" s="44">
        <v>0</v>
      </c>
      <c r="BF295" s="44">
        <f t="shared" ref="BF295:BF299" si="2781">(BE295/12*5*$D295*$G295*$H295*$K295*BF$8)+(BE295/12*4*$E295*$G295*$I295*$K295*BF$9)+(BE295/12*3*$F295*$G295*$I295*$K295*BF$9)</f>
        <v>0</v>
      </c>
      <c r="BG295" s="44">
        <v>0</v>
      </c>
      <c r="BH295" s="44">
        <f t="shared" ref="BH295:BH299" si="2782">(BG295/12*5*$D295*$G295*$H295*$K295*BH$8)+(BG295/12*4*$E295*$G295*$I295*$K295*BH$9)+(BG295/12*3*$F295*$G295*$I295*$K295*BH$9)</f>
        <v>0</v>
      </c>
      <c r="BI295" s="44">
        <v>0</v>
      </c>
      <c r="BJ295" s="44">
        <f t="shared" ref="BJ295:BJ299" si="2783">(BI295/12*5*$D295*$G295*$H295*$L295*BJ$8)+(BI295/12*4*$E295*$G295*$I295*$L295*BJ$9)+(BI295/12*3*$F295*$G295*$I295*$L295*BJ$9)</f>
        <v>0</v>
      </c>
      <c r="BK295" s="44">
        <v>2</v>
      </c>
      <c r="BL295" s="44">
        <f t="shared" ref="BL295:BL299" si="2784">(BK295/12*5*$D295*$G295*$H295*$K295*BL$8)+(BK295/12*4*$E295*$G295*$I295*$K295*BL$9)+(BK295/12*3*$F295*$G295*$I295*$K295*BL$9)</f>
        <v>136186.30948999999</v>
      </c>
      <c r="BM295" s="44"/>
      <c r="BN295" s="44">
        <f t="shared" ref="BN295:BN299" si="2785">(BM295/12*5*$D295*$G295*$H295*$K295*BN$8)+(BM295/12*4*$E295*$G295*$I295*$K295*BN$9)+(BM295/12*3*$F295*$G295*$I295*$K295*BN$10)</f>
        <v>0</v>
      </c>
      <c r="BO295" s="54"/>
      <c r="BP295" s="44">
        <f t="shared" ref="BP295:BP299" si="2786">(BO295/12*5*$D295*$G295*$H295*$L295*BP$8)+(BO295/12*4*$E295*$G295*$I295*$L295*BP$9)+(BO295/12*3*$F295*$G295*$I295*$L295*BP$9)</f>
        <v>0</v>
      </c>
      <c r="BQ295" s="44"/>
      <c r="BR295" s="44">
        <f t="shared" ref="BR295:BR299" si="2787">(BQ295/12*5*$D295*$G295*$H295*$L295*BR$8)+(BQ295/12*4*$E295*$G295*$I295*$L295*BR$9)+(BQ295/12*3*$F295*$G295*$I295*$L295*BR$9)</f>
        <v>0</v>
      </c>
      <c r="BS295" s="44">
        <v>0</v>
      </c>
      <c r="BT295" s="44">
        <f t="shared" ref="BT295:BT299" si="2788">(BS295/12*5*$D295*$G295*$H295*$K295*BT$8)+(BS295/12*4*$E295*$G295*$I295*$K295*BT$9)+(BS295/12*3*$F295*$G295*$I295*$K295*BT$9)</f>
        <v>0</v>
      </c>
      <c r="BU295" s="44">
        <v>3</v>
      </c>
      <c r="BV295" s="44">
        <f t="shared" ref="BV295:BV299" si="2789">(BU295/12*5*$D295*$G295*$H295*$K295*BV$8)+(BU295/12*4*$E295*$G295*$I295*$K295*BV$9)+(BU295/12*3*$F295*$G295*$I295*$K295*BV$9)</f>
        <v>144063.96003999998</v>
      </c>
      <c r="BW295" s="44">
        <v>0</v>
      </c>
      <c r="BX295" s="44">
        <f t="shared" ref="BX295:BX299" si="2790">(BW295/12*5*$D295*$G295*$H295*$L295*BX$8)+(BW295/12*4*$E295*$G295*$I295*$L295*BX$9)+(BW295/12*3*$F295*$G295*$I295*$L295*BX$9)</f>
        <v>0</v>
      </c>
      <c r="BY295" s="44"/>
      <c r="BZ295" s="44">
        <f t="shared" ref="BZ295:BZ299" si="2791">(BY295/12*5*$D295*$G295*$H295*$L295*BZ$8)+(BY295/12*4*$E295*$G295*$I295*$L295*BZ$9)+(BY295/12*3*$F295*$G295*$I295*$L295*BZ$9)</f>
        <v>0</v>
      </c>
      <c r="CA295" s="44">
        <v>0</v>
      </c>
      <c r="CB295" s="44">
        <f t="shared" ref="CB295:CB299" si="2792">(CA295/12*5*$D295*$G295*$H295*$K295*CB$8)+(CA295/12*4*$E295*$G295*$I295*$K295*CB$9)+(CA295/12*3*$F295*$G295*$I295*$K295*CB$9)</f>
        <v>0</v>
      </c>
      <c r="CC295" s="44"/>
      <c r="CD295" s="44">
        <f t="shared" ref="CD295:CD299" si="2793">(CC295/12*5*$D295*$G295*$H295*$L295*CD$8)+(CC295/12*4*$E295*$G295*$I295*$L295*CD$9)+(CC295/12*3*$F295*$G295*$I295*$L295*CD$9)</f>
        <v>0</v>
      </c>
      <c r="CE295" s="44">
        <v>0</v>
      </c>
      <c r="CF295" s="44">
        <f t="shared" ref="CF295:CF299" si="2794">(CE295/12*5*$D295*$G295*$H295*$K295*CF$8)+(CE295/12*4*$E295*$G295*$I295*$K295*CF$9)+(CE295/12*3*$F295*$G295*$I295*$K295*CF$9)</f>
        <v>0</v>
      </c>
      <c r="CG295" s="44"/>
      <c r="CH295" s="44">
        <f t="shared" ref="CH295:CH299" si="2795">(CG295/12*5*$D295*$G295*$H295*$K295*CH$8)+(CG295/12*4*$E295*$G295*$I295*$K295*CH$9)+(CG295/12*3*$F295*$G295*$I295*$K295*CH$9)</f>
        <v>0</v>
      </c>
      <c r="CI295" s="44"/>
      <c r="CJ295" s="44">
        <f t="shared" ref="CJ295:CJ299" si="2796">(CI295/12*5*$D295*$G295*$H295*$K295*CJ$8)+(CI295/12*4*$E295*$G295*$I295*$K295*CJ$9)+(CI295/12*3*$F295*$G295*$I295*$K295*CJ$9)</f>
        <v>0</v>
      </c>
      <c r="CK295" s="44">
        <v>1</v>
      </c>
      <c r="CL295" s="44">
        <f t="shared" ref="CL295:CL299" si="2797">(CK295/12*5*$D295*$G295*$H295*$K295*CL$8)+(CK295/12*4*$E295*$G295*$I295*$K295*CL$9)+(CK295/12*3*$F295*$G295*$I295*$K295*CL$9)</f>
        <v>63370.309566666656</v>
      </c>
      <c r="CM295" s="44">
        <v>5</v>
      </c>
      <c r="CN295" s="44">
        <f t="shared" ref="CN295:CN299" si="2798">(CM295/12*5*$D295*$G295*$H295*$L295*CN$8)+(CM295/12*4*$E295*$G295*$I295*$L295*CN$9)+(CM295/12*3*$F295*$G295*$I295*$L295*CN$9)</f>
        <v>387503.93143</v>
      </c>
      <c r="CO295" s="44">
        <v>5</v>
      </c>
      <c r="CP295" s="44">
        <f t="shared" ref="CP295:CP299" si="2799">(CO295/12*5*$D295*$G295*$H295*$L295*CP$8)+(CO295/12*4*$E295*$G295*$I295*$L295*CP$9)+(CO295/12*3*$F295*$G295*$I295*$L295*CP$9)</f>
        <v>445480.47158999997</v>
      </c>
      <c r="CQ295" s="49"/>
      <c r="CR295" s="44">
        <f t="shared" ref="CR295:CR299" si="2800">(CQ295/12*5*$D295*$G295*$H295*$K295*CR$8)+(CQ295/12*4*$E295*$G295*$I295*$K295*CR$9)+(CQ295/12*3*$F295*$G295*$I295*$K295*CR$9)</f>
        <v>0</v>
      </c>
      <c r="CS295" s="44"/>
      <c r="CT295" s="44">
        <f t="shared" ref="CT295:CT299" si="2801">(CS295/12*5*$D295*$G295*$H295*$L295*CT$8)+(CS295/12*4*$E295*$G295*$I295*$L295*CT$9)+(CS295/12*3*$F295*$G295*$I295*$L295*CT$9)</f>
        <v>0</v>
      </c>
      <c r="CU295" s="44"/>
      <c r="CV295" s="44">
        <f t="shared" ref="CV295:CV299" si="2802">(CU295/12*5*$D295*$G295*$H295*$L295*CV$8)+(CU295/12*4*$E295*$G295*$I295*$L295*CV$9)+(CU295/12*3*$F295*$G295*$I295*$L295*CV$9)</f>
        <v>0</v>
      </c>
      <c r="CW295" s="44">
        <v>5</v>
      </c>
      <c r="CX295" s="44">
        <f t="shared" ref="CX295:CX299" si="2803">(CW295/12*5*$D295*$G295*$H295*$L295*CX$8)+(CW295/12*4*$E295*$G295*$I295*$L295*CX$9)+(CW295/12*3*$F295*$G295*$I295*$L295*CX$9)</f>
        <v>436212.37737</v>
      </c>
      <c r="CY295" s="44">
        <v>4</v>
      </c>
      <c r="CZ295" s="44">
        <f t="shared" ref="CZ295:CZ299" si="2804">(CY295/12*5*$D295*$G295*$H295*$L295*CZ$8)+(CY295/12*4*$E295*$G295*$I295*$L295*CZ$9)+(CY295/12*3*$F295*$G295*$I295*$L295*CZ$9)</f>
        <v>348324.047456</v>
      </c>
      <c r="DA295" s="44"/>
      <c r="DB295" s="44">
        <f t="shared" ref="DB295:DB299" si="2805">(DA295/12*5*$D295*$G295*$H295*$L295*DB$8)+(DA295/12*4*$E295*$G295*$I295*$L295*DB$9)+(DA295/12*3*$F295*$G295*$I295*$L295*DB$9)</f>
        <v>0</v>
      </c>
      <c r="DC295" s="44">
        <v>7</v>
      </c>
      <c r="DD295" s="44">
        <f t="shared" ref="DD295:DD299" si="2806">(DC295/12*5*$D295*$G295*$H295*$K295*DD$8)+(DC295/12*4*$E295*$G295*$I295*$K295*DD$9)+(DC295/12*3*$F295*$G295*$I295*$K295*DD$9)</f>
        <v>503778.03886666661</v>
      </c>
      <c r="DE295" s="44"/>
      <c r="DF295" s="44">
        <f t="shared" ref="DF295:DF299" si="2807">(DE295/12*5*$D295*$G295*$H295*$K295*DF$8)+(DE295/12*4*$E295*$G295*$I295*$K295*DF$9)+(DE295/12*3*$F295*$G295*$I295*$K295*DF$9)</f>
        <v>0</v>
      </c>
      <c r="DG295" s="44"/>
      <c r="DH295" s="44">
        <f t="shared" ref="DH295:DH299" si="2808">(DG295/12*5*$D295*$G295*$H295*$L295*DH$8)+(DG295/12*4*$E295*$G295*$I295*$L295*DH$9)+(DG295/12*3*$F295*$G295*$I295*$L295*DH$9)</f>
        <v>0</v>
      </c>
      <c r="DI295" s="44">
        <v>1</v>
      </c>
      <c r="DJ295" s="44">
        <f t="shared" ref="DJ295:DJ299" si="2809">(DI295/12*5*$D295*$G295*$H295*$L295*DJ$8)+(DI295/12*4*$E295*$G295*$I295*$L295*DJ$9)+(DI295/12*3*$F295*$G295*$I295*$L295*DJ$9)</f>
        <v>93649.368119999985</v>
      </c>
      <c r="DK295" s="44"/>
      <c r="DL295" s="44">
        <f t="shared" ref="DL295:DL299" si="2810">(DK295/12*5*$D295*$G295*$H295*$M295*DL$8)+(DK295/12*4*$E295*$G295*$I295*$M295*DL$9)+(DK295/12*3*$F295*$G295*$I295*$M295*DL$9)</f>
        <v>0</v>
      </c>
      <c r="DM295" s="44">
        <v>1</v>
      </c>
      <c r="DN295" s="44">
        <f t="shared" si="2653"/>
        <v>138535.2432658333</v>
      </c>
      <c r="DO295" s="44"/>
      <c r="DP295" s="44">
        <f t="shared" si="2541"/>
        <v>0</v>
      </c>
      <c r="DQ295" s="44">
        <f t="shared" si="2654"/>
        <v>80</v>
      </c>
      <c r="DR295" s="44">
        <f t="shared" si="2654"/>
        <v>5998123.7457258329</v>
      </c>
    </row>
    <row r="296" spans="1:122" ht="15.75" customHeight="1" x14ac:dyDescent="0.25">
      <c r="A296" s="51"/>
      <c r="B296" s="52">
        <v>255</v>
      </c>
      <c r="C296" s="38" t="s">
        <v>427</v>
      </c>
      <c r="D296" s="39">
        <f t="shared" si="2543"/>
        <v>19063</v>
      </c>
      <c r="E296" s="40">
        <v>18530</v>
      </c>
      <c r="F296" s="40">
        <v>18715</v>
      </c>
      <c r="G296" s="53">
        <v>3.51</v>
      </c>
      <c r="H296" s="42">
        <v>1</v>
      </c>
      <c r="I296" s="42">
        <v>1</v>
      </c>
      <c r="J296" s="43"/>
      <c r="K296" s="39">
        <v>1.4</v>
      </c>
      <c r="L296" s="39">
        <v>1.68</v>
      </c>
      <c r="M296" s="39">
        <v>2.23</v>
      </c>
      <c r="N296" s="39">
        <v>2.57</v>
      </c>
      <c r="O296" s="44">
        <v>22</v>
      </c>
      <c r="P296" s="44">
        <f t="shared" si="2760"/>
        <v>2158192.8868499999</v>
      </c>
      <c r="Q296" s="44">
        <v>40</v>
      </c>
      <c r="R296" s="44">
        <f t="shared" si="2761"/>
        <v>3923987.0669999998</v>
      </c>
      <c r="S296" s="44"/>
      <c r="T296" s="44">
        <f t="shared" si="2762"/>
        <v>0</v>
      </c>
      <c r="U296" s="44"/>
      <c r="V296" s="44">
        <f t="shared" si="2763"/>
        <v>0</v>
      </c>
      <c r="W296" s="44">
        <v>0</v>
      </c>
      <c r="X296" s="44">
        <f t="shared" si="2764"/>
        <v>0</v>
      </c>
      <c r="Y296" s="44">
        <v>4</v>
      </c>
      <c r="Z296" s="44">
        <f t="shared" si="2765"/>
        <v>392398.70669999992</v>
      </c>
      <c r="AA296" s="44"/>
      <c r="AB296" s="44">
        <f t="shared" si="2766"/>
        <v>0</v>
      </c>
      <c r="AC296" s="44"/>
      <c r="AD296" s="44">
        <f t="shared" si="2767"/>
        <v>0</v>
      </c>
      <c r="AE296" s="44">
        <v>0</v>
      </c>
      <c r="AF296" s="44">
        <f t="shared" si="2768"/>
        <v>0</v>
      </c>
      <c r="AG296" s="44">
        <v>14</v>
      </c>
      <c r="AH296" s="44">
        <f t="shared" si="2769"/>
        <v>1373395.4734499999</v>
      </c>
      <c r="AI296" s="44"/>
      <c r="AJ296" s="44">
        <f t="shared" si="2770"/>
        <v>0</v>
      </c>
      <c r="AK296" s="44"/>
      <c r="AL296" s="44">
        <f t="shared" si="2771"/>
        <v>0</v>
      </c>
      <c r="AM296" s="47">
        <v>1</v>
      </c>
      <c r="AN296" s="44">
        <f t="shared" si="2772"/>
        <v>97514.204287499975</v>
      </c>
      <c r="AO296" s="48">
        <v>10</v>
      </c>
      <c r="AP296" s="44">
        <f t="shared" si="2773"/>
        <v>1133917.5884400001</v>
      </c>
      <c r="AQ296" s="44"/>
      <c r="AR296" s="44">
        <f t="shared" si="2774"/>
        <v>0</v>
      </c>
      <c r="AS296" s="44"/>
      <c r="AT296" s="44">
        <f t="shared" si="2775"/>
        <v>0</v>
      </c>
      <c r="AU296" s="44"/>
      <c r="AV296" s="44">
        <f t="shared" si="2776"/>
        <v>0</v>
      </c>
      <c r="AW296" s="44"/>
      <c r="AX296" s="44">
        <f t="shared" si="2777"/>
        <v>0</v>
      </c>
      <c r="AY296" s="44"/>
      <c r="AZ296" s="44">
        <f t="shared" si="2778"/>
        <v>0</v>
      </c>
      <c r="BA296" s="44">
        <v>3</v>
      </c>
      <c r="BB296" s="44">
        <f t="shared" si="2779"/>
        <v>330887.28581999999</v>
      </c>
      <c r="BC296" s="44"/>
      <c r="BD296" s="44">
        <f t="shared" si="2780"/>
        <v>0</v>
      </c>
      <c r="BE296" s="44"/>
      <c r="BF296" s="44">
        <f t="shared" si="2781"/>
        <v>0</v>
      </c>
      <c r="BG296" s="44"/>
      <c r="BH296" s="44">
        <f t="shared" si="2782"/>
        <v>0</v>
      </c>
      <c r="BI296" s="44"/>
      <c r="BJ296" s="44">
        <f t="shared" si="2783"/>
        <v>0</v>
      </c>
      <c r="BK296" s="44">
        <v>16</v>
      </c>
      <c r="BL296" s="44">
        <f t="shared" si="2784"/>
        <v>1580211.3927599997</v>
      </c>
      <c r="BM296" s="44">
        <v>5</v>
      </c>
      <c r="BN296" s="44">
        <f t="shared" si="2785"/>
        <v>472465.66184999997</v>
      </c>
      <c r="BO296" s="54"/>
      <c r="BP296" s="44">
        <f t="shared" si="2786"/>
        <v>0</v>
      </c>
      <c r="BQ296" s="44"/>
      <c r="BR296" s="44">
        <f t="shared" si="2787"/>
        <v>0</v>
      </c>
      <c r="BS296" s="44"/>
      <c r="BT296" s="44">
        <f t="shared" si="2788"/>
        <v>0</v>
      </c>
      <c r="BU296" s="44"/>
      <c r="BV296" s="44">
        <f t="shared" si="2789"/>
        <v>0</v>
      </c>
      <c r="BW296" s="44"/>
      <c r="BX296" s="44">
        <f t="shared" si="2790"/>
        <v>0</v>
      </c>
      <c r="BY296" s="44"/>
      <c r="BZ296" s="44">
        <f t="shared" si="2791"/>
        <v>0</v>
      </c>
      <c r="CA296" s="44"/>
      <c r="CB296" s="44">
        <f t="shared" si="2792"/>
        <v>0</v>
      </c>
      <c r="CC296" s="44"/>
      <c r="CD296" s="44">
        <f t="shared" si="2793"/>
        <v>0</v>
      </c>
      <c r="CE296" s="44"/>
      <c r="CF296" s="44">
        <f t="shared" si="2794"/>
        <v>0</v>
      </c>
      <c r="CG296" s="44"/>
      <c r="CH296" s="44">
        <f t="shared" si="2795"/>
        <v>0</v>
      </c>
      <c r="CI296" s="44">
        <v>10</v>
      </c>
      <c r="CJ296" s="44">
        <f t="shared" si="2796"/>
        <v>696507.57539999997</v>
      </c>
      <c r="CK296" s="44">
        <v>5</v>
      </c>
      <c r="CL296" s="44">
        <f t="shared" si="2797"/>
        <v>459565.67475000001</v>
      </c>
      <c r="CM296" s="44">
        <v>8</v>
      </c>
      <c r="CN296" s="44">
        <f t="shared" si="2798"/>
        <v>899265.32186399982</v>
      </c>
      <c r="CO296" s="44">
        <v>1</v>
      </c>
      <c r="CP296" s="44">
        <f t="shared" si="2799"/>
        <v>129226.15332899996</v>
      </c>
      <c r="CQ296" s="49">
        <v>2</v>
      </c>
      <c r="CR296" s="44">
        <f t="shared" si="2800"/>
        <v>208767.52259999994</v>
      </c>
      <c r="CS296" s="44">
        <v>9</v>
      </c>
      <c r="CT296" s="44">
        <f t="shared" si="2801"/>
        <v>1136731.0598279999</v>
      </c>
      <c r="CU296" s="44">
        <v>3</v>
      </c>
      <c r="CV296" s="44">
        <f t="shared" si="2802"/>
        <v>329364.89422199997</v>
      </c>
      <c r="CW296" s="44">
        <v>4</v>
      </c>
      <c r="CX296" s="44">
        <f t="shared" si="2803"/>
        <v>506150.56018799986</v>
      </c>
      <c r="CY296" s="44">
        <v>3</v>
      </c>
      <c r="CZ296" s="44">
        <f t="shared" si="2804"/>
        <v>378910.35327599995</v>
      </c>
      <c r="DA296" s="44">
        <v>4</v>
      </c>
      <c r="DB296" s="44">
        <f t="shared" si="2805"/>
        <v>506150.56018799986</v>
      </c>
      <c r="DC296" s="44">
        <v>7</v>
      </c>
      <c r="DD296" s="44">
        <f t="shared" si="2806"/>
        <v>730686.32909999986</v>
      </c>
      <c r="DE296" s="44">
        <v>3</v>
      </c>
      <c r="DF296" s="44">
        <f t="shared" si="2807"/>
        <v>322479.91093499993</v>
      </c>
      <c r="DG296" s="44"/>
      <c r="DH296" s="44">
        <f t="shared" si="2808"/>
        <v>0</v>
      </c>
      <c r="DI296" s="44">
        <v>1</v>
      </c>
      <c r="DJ296" s="44">
        <f t="shared" si="2809"/>
        <v>135830.28185999996</v>
      </c>
      <c r="DK296" s="44">
        <v>4</v>
      </c>
      <c r="DL296" s="44">
        <f t="shared" si="2810"/>
        <v>743575.88857499999</v>
      </c>
      <c r="DM296" s="44">
        <v>7</v>
      </c>
      <c r="DN296" s="44">
        <f t="shared" si="2653"/>
        <v>1406533.4409262498</v>
      </c>
      <c r="DO296" s="44"/>
      <c r="DP296" s="44">
        <f t="shared" si="2541"/>
        <v>0</v>
      </c>
      <c r="DQ296" s="44">
        <f t="shared" si="2654"/>
        <v>186</v>
      </c>
      <c r="DR296" s="44">
        <f t="shared" si="2654"/>
        <v>20052715.794198748</v>
      </c>
    </row>
    <row r="297" spans="1:122" ht="15.75" customHeight="1" x14ac:dyDescent="0.25">
      <c r="A297" s="51"/>
      <c r="B297" s="52">
        <v>256</v>
      </c>
      <c r="C297" s="38" t="s">
        <v>428</v>
      </c>
      <c r="D297" s="39">
        <f t="shared" si="2543"/>
        <v>19063</v>
      </c>
      <c r="E297" s="40">
        <v>18530</v>
      </c>
      <c r="F297" s="40">
        <v>18715</v>
      </c>
      <c r="G297" s="53">
        <v>4.0199999999999996</v>
      </c>
      <c r="H297" s="42">
        <v>1</v>
      </c>
      <c r="I297" s="42">
        <v>1</v>
      </c>
      <c r="J297" s="43"/>
      <c r="K297" s="39">
        <v>1.4</v>
      </c>
      <c r="L297" s="39">
        <v>1.68</v>
      </c>
      <c r="M297" s="39">
        <v>2.23</v>
      </c>
      <c r="N297" s="39">
        <v>2.57</v>
      </c>
      <c r="O297" s="44">
        <v>1</v>
      </c>
      <c r="P297" s="44">
        <f t="shared" si="2760"/>
        <v>112353.47584999997</v>
      </c>
      <c r="Q297" s="44">
        <v>0</v>
      </c>
      <c r="R297" s="44">
        <f t="shared" si="2761"/>
        <v>0</v>
      </c>
      <c r="S297" s="44"/>
      <c r="T297" s="44">
        <f t="shared" si="2762"/>
        <v>0</v>
      </c>
      <c r="U297" s="44"/>
      <c r="V297" s="44">
        <f t="shared" si="2763"/>
        <v>0</v>
      </c>
      <c r="W297" s="44">
        <v>0</v>
      </c>
      <c r="X297" s="44">
        <f t="shared" si="2764"/>
        <v>0</v>
      </c>
      <c r="Y297" s="44">
        <v>0</v>
      </c>
      <c r="Z297" s="44">
        <f t="shared" si="2765"/>
        <v>0</v>
      </c>
      <c r="AA297" s="44"/>
      <c r="AB297" s="44">
        <f t="shared" si="2766"/>
        <v>0</v>
      </c>
      <c r="AC297" s="44"/>
      <c r="AD297" s="44">
        <f t="shared" si="2767"/>
        <v>0</v>
      </c>
      <c r="AE297" s="44">
        <v>0</v>
      </c>
      <c r="AF297" s="44">
        <f t="shared" si="2768"/>
        <v>0</v>
      </c>
      <c r="AG297" s="44">
        <v>0</v>
      </c>
      <c r="AH297" s="44">
        <f t="shared" si="2769"/>
        <v>0</v>
      </c>
      <c r="AI297" s="44"/>
      <c r="AJ297" s="44">
        <f t="shared" si="2770"/>
        <v>0</v>
      </c>
      <c r="AK297" s="44"/>
      <c r="AL297" s="44">
        <f t="shared" si="2771"/>
        <v>0</v>
      </c>
      <c r="AM297" s="47">
        <v>0</v>
      </c>
      <c r="AN297" s="44">
        <f t="shared" si="2772"/>
        <v>0</v>
      </c>
      <c r="AO297" s="48">
        <v>0</v>
      </c>
      <c r="AP297" s="44">
        <f t="shared" si="2773"/>
        <v>0</v>
      </c>
      <c r="AQ297" s="44"/>
      <c r="AR297" s="44">
        <f t="shared" si="2774"/>
        <v>0</v>
      </c>
      <c r="AS297" s="44"/>
      <c r="AT297" s="44">
        <f t="shared" si="2775"/>
        <v>0</v>
      </c>
      <c r="AU297" s="44"/>
      <c r="AV297" s="44">
        <f t="shared" si="2776"/>
        <v>0</v>
      </c>
      <c r="AW297" s="44"/>
      <c r="AX297" s="44">
        <f t="shared" si="2777"/>
        <v>0</v>
      </c>
      <c r="AY297" s="44"/>
      <c r="AZ297" s="44">
        <f t="shared" si="2778"/>
        <v>0</v>
      </c>
      <c r="BA297" s="44"/>
      <c r="BB297" s="44">
        <f t="shared" si="2779"/>
        <v>0</v>
      </c>
      <c r="BC297" s="44"/>
      <c r="BD297" s="44">
        <f t="shared" si="2780"/>
        <v>0</v>
      </c>
      <c r="BE297" s="44"/>
      <c r="BF297" s="44">
        <f t="shared" si="2781"/>
        <v>0</v>
      </c>
      <c r="BG297" s="44"/>
      <c r="BH297" s="44">
        <f t="shared" si="2782"/>
        <v>0</v>
      </c>
      <c r="BI297" s="44"/>
      <c r="BJ297" s="44">
        <f t="shared" si="2783"/>
        <v>0</v>
      </c>
      <c r="BK297" s="44">
        <v>0</v>
      </c>
      <c r="BL297" s="44">
        <f t="shared" si="2784"/>
        <v>0</v>
      </c>
      <c r="BM297" s="44"/>
      <c r="BN297" s="44">
        <f t="shared" si="2785"/>
        <v>0</v>
      </c>
      <c r="BO297" s="54"/>
      <c r="BP297" s="44">
        <f t="shared" si="2786"/>
        <v>0</v>
      </c>
      <c r="BQ297" s="44"/>
      <c r="BR297" s="44">
        <f t="shared" si="2787"/>
        <v>0</v>
      </c>
      <c r="BS297" s="44"/>
      <c r="BT297" s="44">
        <f t="shared" si="2788"/>
        <v>0</v>
      </c>
      <c r="BU297" s="44"/>
      <c r="BV297" s="44">
        <f t="shared" si="2789"/>
        <v>0</v>
      </c>
      <c r="BW297" s="44"/>
      <c r="BX297" s="44">
        <f t="shared" si="2790"/>
        <v>0</v>
      </c>
      <c r="BY297" s="44"/>
      <c r="BZ297" s="44">
        <f t="shared" si="2791"/>
        <v>0</v>
      </c>
      <c r="CA297" s="44"/>
      <c r="CB297" s="44">
        <f t="shared" si="2792"/>
        <v>0</v>
      </c>
      <c r="CC297" s="44"/>
      <c r="CD297" s="44">
        <f t="shared" si="2793"/>
        <v>0</v>
      </c>
      <c r="CE297" s="44"/>
      <c r="CF297" s="44">
        <f t="shared" si="2794"/>
        <v>0</v>
      </c>
      <c r="CG297" s="44"/>
      <c r="CH297" s="44">
        <f t="shared" si="2795"/>
        <v>0</v>
      </c>
      <c r="CI297" s="44"/>
      <c r="CJ297" s="44">
        <f t="shared" si="2796"/>
        <v>0</v>
      </c>
      <c r="CK297" s="44"/>
      <c r="CL297" s="44">
        <f t="shared" si="2797"/>
        <v>0</v>
      </c>
      <c r="CM297" s="44"/>
      <c r="CN297" s="44">
        <f t="shared" si="2798"/>
        <v>0</v>
      </c>
      <c r="CO297" s="44"/>
      <c r="CP297" s="44">
        <f t="shared" si="2799"/>
        <v>0</v>
      </c>
      <c r="CQ297" s="49"/>
      <c r="CR297" s="44">
        <f t="shared" si="2800"/>
        <v>0</v>
      </c>
      <c r="CS297" s="44"/>
      <c r="CT297" s="44">
        <f t="shared" si="2801"/>
        <v>0</v>
      </c>
      <c r="CU297" s="44"/>
      <c r="CV297" s="44">
        <f t="shared" si="2802"/>
        <v>0</v>
      </c>
      <c r="CW297" s="44"/>
      <c r="CX297" s="44">
        <f t="shared" si="2803"/>
        <v>0</v>
      </c>
      <c r="CY297" s="44"/>
      <c r="CZ297" s="44">
        <f t="shared" si="2804"/>
        <v>0</v>
      </c>
      <c r="DA297" s="44"/>
      <c r="DB297" s="44">
        <f t="shared" si="2805"/>
        <v>0</v>
      </c>
      <c r="DC297" s="44"/>
      <c r="DD297" s="44">
        <f t="shared" si="2806"/>
        <v>0</v>
      </c>
      <c r="DE297" s="44"/>
      <c r="DF297" s="44">
        <f t="shared" si="2807"/>
        <v>0</v>
      </c>
      <c r="DG297" s="44"/>
      <c r="DH297" s="44">
        <f t="shared" si="2808"/>
        <v>0</v>
      </c>
      <c r="DI297" s="44"/>
      <c r="DJ297" s="44">
        <f t="shared" si="2809"/>
        <v>0</v>
      </c>
      <c r="DK297" s="44"/>
      <c r="DL297" s="44">
        <f t="shared" si="2810"/>
        <v>0</v>
      </c>
      <c r="DM297" s="44"/>
      <c r="DN297" s="44">
        <f t="shared" si="2653"/>
        <v>0</v>
      </c>
      <c r="DO297" s="44"/>
      <c r="DP297" s="44">
        <f t="shared" si="2541"/>
        <v>0</v>
      </c>
      <c r="DQ297" s="44">
        <f t="shared" si="2654"/>
        <v>1</v>
      </c>
      <c r="DR297" s="44">
        <f t="shared" si="2654"/>
        <v>112353.47584999997</v>
      </c>
    </row>
    <row r="298" spans="1:122" ht="30" customHeight="1" x14ac:dyDescent="0.25">
      <c r="A298" s="51"/>
      <c r="B298" s="52">
        <v>257</v>
      </c>
      <c r="C298" s="38" t="s">
        <v>429</v>
      </c>
      <c r="D298" s="39">
        <f t="shared" si="2543"/>
        <v>19063</v>
      </c>
      <c r="E298" s="40">
        <v>18530</v>
      </c>
      <c r="F298" s="40">
        <v>18715</v>
      </c>
      <c r="G298" s="53">
        <v>0.84</v>
      </c>
      <c r="H298" s="42">
        <v>1</v>
      </c>
      <c r="I298" s="42">
        <v>1</v>
      </c>
      <c r="J298" s="43"/>
      <c r="K298" s="39">
        <v>1.4</v>
      </c>
      <c r="L298" s="39">
        <v>1.68</v>
      </c>
      <c r="M298" s="39">
        <v>2.23</v>
      </c>
      <c r="N298" s="39">
        <v>2.57</v>
      </c>
      <c r="O298" s="44">
        <v>18</v>
      </c>
      <c r="P298" s="44">
        <f t="shared" si="2760"/>
        <v>422583.22259999992</v>
      </c>
      <c r="Q298" s="44">
        <v>40</v>
      </c>
      <c r="R298" s="44">
        <f t="shared" si="2761"/>
        <v>939073.82799999998</v>
      </c>
      <c r="S298" s="44">
        <v>0</v>
      </c>
      <c r="T298" s="44">
        <f t="shared" si="2762"/>
        <v>0</v>
      </c>
      <c r="U298" s="44"/>
      <c r="V298" s="44">
        <f t="shared" si="2763"/>
        <v>0</v>
      </c>
      <c r="W298" s="44">
        <v>3</v>
      </c>
      <c r="X298" s="44">
        <f t="shared" si="2764"/>
        <v>70906.921470000001</v>
      </c>
      <c r="Y298" s="44">
        <v>0</v>
      </c>
      <c r="Z298" s="44">
        <f t="shared" si="2765"/>
        <v>0</v>
      </c>
      <c r="AA298" s="44">
        <v>0</v>
      </c>
      <c r="AB298" s="44">
        <f t="shared" si="2766"/>
        <v>0</v>
      </c>
      <c r="AC298" s="44">
        <v>0</v>
      </c>
      <c r="AD298" s="44">
        <f t="shared" si="2767"/>
        <v>0</v>
      </c>
      <c r="AE298" s="44">
        <v>0</v>
      </c>
      <c r="AF298" s="44">
        <f t="shared" si="2768"/>
        <v>0</v>
      </c>
      <c r="AG298" s="44">
        <v>2</v>
      </c>
      <c r="AH298" s="44">
        <f t="shared" si="2769"/>
        <v>46953.691399999996</v>
      </c>
      <c r="AI298" s="44"/>
      <c r="AJ298" s="44">
        <f t="shared" si="2770"/>
        <v>0</v>
      </c>
      <c r="AK298" s="44"/>
      <c r="AL298" s="44">
        <f t="shared" si="2771"/>
        <v>0</v>
      </c>
      <c r="AM298" s="47">
        <v>17</v>
      </c>
      <c r="AN298" s="44">
        <f t="shared" si="2772"/>
        <v>396724.45504999999</v>
      </c>
      <c r="AO298" s="48">
        <v>0</v>
      </c>
      <c r="AP298" s="44">
        <f t="shared" si="2773"/>
        <v>0</v>
      </c>
      <c r="AQ298" s="44">
        <v>0</v>
      </c>
      <c r="AR298" s="44">
        <f t="shared" si="2774"/>
        <v>0</v>
      </c>
      <c r="AS298" s="44">
        <v>62</v>
      </c>
      <c r="AT298" s="44">
        <f t="shared" si="2775"/>
        <v>1682462.336352</v>
      </c>
      <c r="AU298" s="44">
        <v>4</v>
      </c>
      <c r="AV298" s="44">
        <f t="shared" si="2776"/>
        <v>112016.31671999999</v>
      </c>
      <c r="AW298" s="44"/>
      <c r="AX298" s="44">
        <f t="shared" si="2777"/>
        <v>0</v>
      </c>
      <c r="AY298" s="44"/>
      <c r="AZ298" s="44">
        <f t="shared" si="2778"/>
        <v>0</v>
      </c>
      <c r="BA298" s="44"/>
      <c r="BB298" s="44">
        <f t="shared" si="2779"/>
        <v>0</v>
      </c>
      <c r="BC298" s="44">
        <v>0</v>
      </c>
      <c r="BD298" s="44">
        <f t="shared" si="2780"/>
        <v>0</v>
      </c>
      <c r="BE298" s="44">
        <v>0</v>
      </c>
      <c r="BF298" s="44">
        <f t="shared" si="2781"/>
        <v>0</v>
      </c>
      <c r="BG298" s="44">
        <v>0</v>
      </c>
      <c r="BH298" s="44">
        <f t="shared" si="2782"/>
        <v>0</v>
      </c>
      <c r="BI298" s="44">
        <v>0</v>
      </c>
      <c r="BJ298" s="44">
        <f t="shared" si="2783"/>
        <v>0</v>
      </c>
      <c r="BK298" s="44">
        <v>3</v>
      </c>
      <c r="BL298" s="44">
        <f t="shared" si="2784"/>
        <v>70906.921470000001</v>
      </c>
      <c r="BM298" s="44">
        <v>8</v>
      </c>
      <c r="BN298" s="44">
        <f t="shared" si="2785"/>
        <v>180909.92864</v>
      </c>
      <c r="BO298" s="54">
        <v>5</v>
      </c>
      <c r="BP298" s="44">
        <f t="shared" si="2786"/>
        <v>120703.34640000001</v>
      </c>
      <c r="BQ298" s="44">
        <v>0</v>
      </c>
      <c r="BR298" s="44">
        <f t="shared" si="2787"/>
        <v>0</v>
      </c>
      <c r="BS298" s="44">
        <v>0</v>
      </c>
      <c r="BT298" s="44">
        <f t="shared" si="2788"/>
        <v>0</v>
      </c>
      <c r="BU298" s="44"/>
      <c r="BV298" s="44">
        <f t="shared" si="2789"/>
        <v>0</v>
      </c>
      <c r="BW298" s="44">
        <v>0</v>
      </c>
      <c r="BX298" s="44">
        <f t="shared" si="2790"/>
        <v>0</v>
      </c>
      <c r="BY298" s="44"/>
      <c r="BZ298" s="44">
        <f t="shared" si="2791"/>
        <v>0</v>
      </c>
      <c r="CA298" s="44">
        <v>0</v>
      </c>
      <c r="CB298" s="44">
        <f t="shared" si="2792"/>
        <v>0</v>
      </c>
      <c r="CC298" s="44"/>
      <c r="CD298" s="44">
        <f t="shared" si="2793"/>
        <v>0</v>
      </c>
      <c r="CE298" s="44">
        <v>0</v>
      </c>
      <c r="CF298" s="44">
        <f t="shared" si="2794"/>
        <v>0</v>
      </c>
      <c r="CG298" s="44"/>
      <c r="CH298" s="44">
        <f t="shared" si="2795"/>
        <v>0</v>
      </c>
      <c r="CI298" s="44">
        <v>1</v>
      </c>
      <c r="CJ298" s="44">
        <f t="shared" si="2796"/>
        <v>16668.557359999999</v>
      </c>
      <c r="CK298" s="44"/>
      <c r="CL298" s="44">
        <f t="shared" si="2797"/>
        <v>0</v>
      </c>
      <c r="CM298" s="44">
        <v>9</v>
      </c>
      <c r="CN298" s="44">
        <f t="shared" si="2798"/>
        <v>242109.89434799997</v>
      </c>
      <c r="CO298" s="44">
        <v>7</v>
      </c>
      <c r="CP298" s="44">
        <f t="shared" si="2799"/>
        <v>216481.41925199999</v>
      </c>
      <c r="CQ298" s="49"/>
      <c r="CR298" s="44">
        <f t="shared" si="2800"/>
        <v>0</v>
      </c>
      <c r="CS298" s="44"/>
      <c r="CT298" s="44">
        <f t="shared" si="2801"/>
        <v>0</v>
      </c>
      <c r="CU298" s="44"/>
      <c r="CV298" s="44">
        <f t="shared" si="2802"/>
        <v>0</v>
      </c>
      <c r="CW298" s="44">
        <v>1</v>
      </c>
      <c r="CX298" s="44">
        <f t="shared" si="2803"/>
        <v>30282.512147999994</v>
      </c>
      <c r="CY298" s="44"/>
      <c r="CZ298" s="44">
        <f t="shared" si="2804"/>
        <v>0</v>
      </c>
      <c r="DA298" s="44">
        <v>3</v>
      </c>
      <c r="DB298" s="44">
        <f t="shared" si="2805"/>
        <v>90847.536443999983</v>
      </c>
      <c r="DC298" s="44"/>
      <c r="DD298" s="44">
        <f t="shared" si="2806"/>
        <v>0</v>
      </c>
      <c r="DE298" s="44"/>
      <c r="DF298" s="44">
        <f t="shared" si="2807"/>
        <v>0</v>
      </c>
      <c r="DG298" s="44"/>
      <c r="DH298" s="44">
        <f t="shared" si="2808"/>
        <v>0</v>
      </c>
      <c r="DI298" s="44"/>
      <c r="DJ298" s="44">
        <f t="shared" si="2809"/>
        <v>0</v>
      </c>
      <c r="DK298" s="44"/>
      <c r="DL298" s="44">
        <f t="shared" si="2810"/>
        <v>0</v>
      </c>
      <c r="DM298" s="44"/>
      <c r="DN298" s="44">
        <f t="shared" si="2653"/>
        <v>0</v>
      </c>
      <c r="DO298" s="44"/>
      <c r="DP298" s="44">
        <f t="shared" si="2541"/>
        <v>0</v>
      </c>
      <c r="DQ298" s="44">
        <f t="shared" si="2654"/>
        <v>183</v>
      </c>
      <c r="DR298" s="44">
        <f t="shared" si="2654"/>
        <v>4639630.887654</v>
      </c>
    </row>
    <row r="299" spans="1:122" ht="47.25" customHeight="1" x14ac:dyDescent="0.25">
      <c r="A299" s="51"/>
      <c r="B299" s="52">
        <v>258</v>
      </c>
      <c r="C299" s="38" t="s">
        <v>430</v>
      </c>
      <c r="D299" s="39">
        <f t="shared" si="2543"/>
        <v>19063</v>
      </c>
      <c r="E299" s="40">
        <v>18530</v>
      </c>
      <c r="F299" s="40">
        <v>18715</v>
      </c>
      <c r="G299" s="53">
        <v>0.66</v>
      </c>
      <c r="H299" s="42">
        <v>1</v>
      </c>
      <c r="I299" s="42">
        <v>1</v>
      </c>
      <c r="J299" s="43"/>
      <c r="K299" s="39">
        <v>1.4</v>
      </c>
      <c r="L299" s="39">
        <v>1.68</v>
      </c>
      <c r="M299" s="39">
        <v>2.23</v>
      </c>
      <c r="N299" s="39">
        <v>2.57</v>
      </c>
      <c r="O299" s="44">
        <v>2</v>
      </c>
      <c r="P299" s="44">
        <f t="shared" si="2760"/>
        <v>36892.186099999999</v>
      </c>
      <c r="Q299" s="44">
        <v>0</v>
      </c>
      <c r="R299" s="44">
        <f t="shared" si="2761"/>
        <v>0</v>
      </c>
      <c r="S299" s="44">
        <v>0</v>
      </c>
      <c r="T299" s="44">
        <f t="shared" si="2762"/>
        <v>0</v>
      </c>
      <c r="U299" s="44"/>
      <c r="V299" s="44">
        <f t="shared" si="2763"/>
        <v>0</v>
      </c>
      <c r="W299" s="44">
        <v>0</v>
      </c>
      <c r="X299" s="44">
        <f t="shared" si="2764"/>
        <v>0</v>
      </c>
      <c r="Y299" s="44">
        <v>0</v>
      </c>
      <c r="Z299" s="44">
        <f t="shared" si="2765"/>
        <v>0</v>
      </c>
      <c r="AA299" s="44"/>
      <c r="AB299" s="44">
        <f t="shared" si="2766"/>
        <v>0</v>
      </c>
      <c r="AC299" s="44">
        <v>0</v>
      </c>
      <c r="AD299" s="44">
        <f t="shared" si="2767"/>
        <v>0</v>
      </c>
      <c r="AE299" s="44">
        <v>0</v>
      </c>
      <c r="AF299" s="44">
        <f t="shared" si="2768"/>
        <v>0</v>
      </c>
      <c r="AG299" s="44">
        <v>10</v>
      </c>
      <c r="AH299" s="44">
        <f t="shared" si="2769"/>
        <v>184460.93050000002</v>
      </c>
      <c r="AI299" s="44">
        <v>5</v>
      </c>
      <c r="AJ299" s="44">
        <f t="shared" si="2770"/>
        <v>78530.432750000007</v>
      </c>
      <c r="AK299" s="44"/>
      <c r="AL299" s="44">
        <f t="shared" si="2771"/>
        <v>0</v>
      </c>
      <c r="AM299" s="47">
        <v>6</v>
      </c>
      <c r="AN299" s="44">
        <f t="shared" si="2772"/>
        <v>110016.02535000001</v>
      </c>
      <c r="AO299" s="48">
        <v>0</v>
      </c>
      <c r="AP299" s="44">
        <f t="shared" si="2773"/>
        <v>0</v>
      </c>
      <c r="AQ299" s="44">
        <v>0</v>
      </c>
      <c r="AR299" s="44">
        <f t="shared" si="2774"/>
        <v>0</v>
      </c>
      <c r="AS299" s="44">
        <v>5</v>
      </c>
      <c r="AT299" s="44">
        <f t="shared" si="2775"/>
        <v>106607.63652</v>
      </c>
      <c r="AU299" s="44">
        <v>2</v>
      </c>
      <c r="AV299" s="44">
        <f t="shared" si="2776"/>
        <v>44006.410140000007</v>
      </c>
      <c r="AW299" s="44"/>
      <c r="AX299" s="44">
        <f t="shared" si="2777"/>
        <v>0</v>
      </c>
      <c r="AY299" s="44"/>
      <c r="AZ299" s="44">
        <f t="shared" si="2778"/>
        <v>0</v>
      </c>
      <c r="BA299" s="44"/>
      <c r="BB299" s="44">
        <f t="shared" si="2779"/>
        <v>0</v>
      </c>
      <c r="BC299" s="44">
        <v>0</v>
      </c>
      <c r="BD299" s="44">
        <f t="shared" si="2780"/>
        <v>0</v>
      </c>
      <c r="BE299" s="44">
        <v>0</v>
      </c>
      <c r="BF299" s="44">
        <f t="shared" si="2781"/>
        <v>0</v>
      </c>
      <c r="BG299" s="44">
        <v>0</v>
      </c>
      <c r="BH299" s="44">
        <f t="shared" si="2782"/>
        <v>0</v>
      </c>
      <c r="BI299" s="44">
        <v>0</v>
      </c>
      <c r="BJ299" s="44">
        <f t="shared" si="2783"/>
        <v>0</v>
      </c>
      <c r="BK299" s="44">
        <v>36</v>
      </c>
      <c r="BL299" s="44">
        <f t="shared" si="2784"/>
        <v>668550.97386000003</v>
      </c>
      <c r="BM299" s="44">
        <v>8</v>
      </c>
      <c r="BN299" s="44">
        <f t="shared" si="2785"/>
        <v>142143.51535999999</v>
      </c>
      <c r="BO299" s="54">
        <v>7</v>
      </c>
      <c r="BP299" s="44">
        <f t="shared" si="2786"/>
        <v>132773.68104</v>
      </c>
      <c r="BQ299" s="44">
        <v>0</v>
      </c>
      <c r="BR299" s="44">
        <f t="shared" si="2787"/>
        <v>0</v>
      </c>
      <c r="BS299" s="44">
        <v>0</v>
      </c>
      <c r="BT299" s="44">
        <f t="shared" si="2788"/>
        <v>0</v>
      </c>
      <c r="BU299" s="44"/>
      <c r="BV299" s="44">
        <f t="shared" si="2789"/>
        <v>0</v>
      </c>
      <c r="BW299" s="44">
        <v>0</v>
      </c>
      <c r="BX299" s="44">
        <f t="shared" si="2790"/>
        <v>0</v>
      </c>
      <c r="BY299" s="44"/>
      <c r="BZ299" s="44">
        <f t="shared" si="2791"/>
        <v>0</v>
      </c>
      <c r="CA299" s="44">
        <v>0</v>
      </c>
      <c r="CB299" s="44">
        <f t="shared" si="2792"/>
        <v>0</v>
      </c>
      <c r="CC299" s="44"/>
      <c r="CD299" s="44">
        <f t="shared" si="2793"/>
        <v>0</v>
      </c>
      <c r="CE299" s="44">
        <v>0</v>
      </c>
      <c r="CF299" s="44">
        <f t="shared" si="2794"/>
        <v>0</v>
      </c>
      <c r="CG299" s="44"/>
      <c r="CH299" s="44">
        <f t="shared" si="2795"/>
        <v>0</v>
      </c>
      <c r="CI299" s="44"/>
      <c r="CJ299" s="44">
        <f t="shared" si="2796"/>
        <v>0</v>
      </c>
      <c r="CK299" s="44">
        <v>1</v>
      </c>
      <c r="CL299" s="44">
        <f t="shared" si="2797"/>
        <v>17282.811699999998</v>
      </c>
      <c r="CM299" s="44">
        <v>1</v>
      </c>
      <c r="CN299" s="44">
        <f t="shared" si="2798"/>
        <v>21136.578077999999</v>
      </c>
      <c r="CO299" s="44">
        <v>3</v>
      </c>
      <c r="CP299" s="44">
        <f t="shared" si="2799"/>
        <v>72896.804441999993</v>
      </c>
      <c r="CQ299" s="49"/>
      <c r="CR299" s="44">
        <f t="shared" si="2800"/>
        <v>0</v>
      </c>
      <c r="CS299" s="44"/>
      <c r="CT299" s="44">
        <f t="shared" si="2801"/>
        <v>0</v>
      </c>
      <c r="CU299" s="44"/>
      <c r="CV299" s="44">
        <f t="shared" si="2802"/>
        <v>0</v>
      </c>
      <c r="CW299" s="44"/>
      <c r="CX299" s="44">
        <f t="shared" si="2803"/>
        <v>0</v>
      </c>
      <c r="CY299" s="44">
        <v>1</v>
      </c>
      <c r="CZ299" s="44">
        <f t="shared" si="2804"/>
        <v>23749.366871999999</v>
      </c>
      <c r="DA299" s="44">
        <v>5</v>
      </c>
      <c r="DB299" s="44">
        <f t="shared" si="2805"/>
        <v>118967.01201000001</v>
      </c>
      <c r="DC299" s="44"/>
      <c r="DD299" s="44">
        <f t="shared" si="2806"/>
        <v>0</v>
      </c>
      <c r="DE299" s="44"/>
      <c r="DF299" s="44">
        <f t="shared" si="2807"/>
        <v>0</v>
      </c>
      <c r="DG299" s="44"/>
      <c r="DH299" s="44">
        <f t="shared" si="2808"/>
        <v>0</v>
      </c>
      <c r="DI299" s="44"/>
      <c r="DJ299" s="44">
        <f t="shared" si="2809"/>
        <v>0</v>
      </c>
      <c r="DK299" s="44"/>
      <c r="DL299" s="44">
        <f t="shared" si="2810"/>
        <v>0</v>
      </c>
      <c r="DM299" s="44">
        <v>1</v>
      </c>
      <c r="DN299" s="44">
        <f t="shared" si="2653"/>
        <v>37782.339072499999</v>
      </c>
      <c r="DO299" s="44"/>
      <c r="DP299" s="44">
        <f t="shared" si="2541"/>
        <v>0</v>
      </c>
      <c r="DQ299" s="44">
        <f t="shared" si="2654"/>
        <v>93</v>
      </c>
      <c r="DR299" s="44">
        <f t="shared" si="2654"/>
        <v>1795796.7037945001</v>
      </c>
    </row>
    <row r="300" spans="1:122" ht="30" customHeight="1" x14ac:dyDescent="0.25">
      <c r="A300" s="51"/>
      <c r="B300" s="52">
        <v>259</v>
      </c>
      <c r="C300" s="38" t="s">
        <v>431</v>
      </c>
      <c r="D300" s="39">
        <f t="shared" si="2543"/>
        <v>19063</v>
      </c>
      <c r="E300" s="40">
        <v>18530</v>
      </c>
      <c r="F300" s="40">
        <v>18715</v>
      </c>
      <c r="G300" s="53">
        <v>0.37</v>
      </c>
      <c r="H300" s="42">
        <v>1</v>
      </c>
      <c r="I300" s="42">
        <v>1</v>
      </c>
      <c r="J300" s="43"/>
      <c r="K300" s="39">
        <v>1.4</v>
      </c>
      <c r="L300" s="39">
        <v>1.68</v>
      </c>
      <c r="M300" s="39">
        <v>2.23</v>
      </c>
      <c r="N300" s="39">
        <v>2.57</v>
      </c>
      <c r="O300" s="44">
        <v>25</v>
      </c>
      <c r="P300" s="44">
        <f t="shared" ref="P300" si="2811">(O300/12*5*$D300*$G300*$H300*$K300)+(O300/12*4*$E300*$G300*$I300*$K300)+(O300/12*3*$F300*$G300*$I300*$K300)</f>
        <v>243438.41666666666</v>
      </c>
      <c r="Q300" s="44">
        <v>12</v>
      </c>
      <c r="R300" s="44">
        <f>(Q300/12*5*$D300*$G300*$H300*$K300)+(Q300/12*4*$E300*$G300*$I300*$K300)+(Q300/12*3*$F300*$G300*$I300*$K300)</f>
        <v>116850.43999999999</v>
      </c>
      <c r="S300" s="44">
        <v>0</v>
      </c>
      <c r="T300" s="44">
        <f>(S300/12*5*$D300*$G300*$H300*$K300)+(S300/12*4*$E300*$G300*$I300*$K300)+(S300/12*3*$F300*$G300*$I300*$K300)</f>
        <v>0</v>
      </c>
      <c r="U300" s="44"/>
      <c r="V300" s="44">
        <f>(U300/12*5*$D300*$G300*$H300*$K300)+(U300/12*4*$E300*$G300*$I300*$K300)+(U300/12*3*$F300*$G300*$I300*$K300)</f>
        <v>0</v>
      </c>
      <c r="W300" s="44">
        <v>0</v>
      </c>
      <c r="X300" s="44">
        <f>(W300/12*5*$D300*$G300*$H300*$K300)+(W300/12*4*$E300*$G300*$I300*$K300)+(W300/12*3*$F300*$G300*$I300*$K300)</f>
        <v>0</v>
      </c>
      <c r="Y300" s="44">
        <v>0</v>
      </c>
      <c r="Z300" s="44">
        <f>(Y300/12*5*$D300*$G300*$H300*$K300)+(Y300/12*4*$E300*$G300*$I300*$K300)+(Y300/12*3*$F300*$G300*$I300*$K300)</f>
        <v>0</v>
      </c>
      <c r="AA300" s="44">
        <v>0</v>
      </c>
      <c r="AB300" s="44">
        <f>(AA300/12*5*$D300*$G300*$H300*$K300)+(AA300/12*4*$E300*$G300*$I300*$K300)+(AA300/12*3*$F300*$G300*$I300*$K300)</f>
        <v>0</v>
      </c>
      <c r="AC300" s="44">
        <v>0</v>
      </c>
      <c r="AD300" s="44">
        <f>(AC300/12*5*$D300*$G300*$H300*$K300)+(AC300/12*4*$E300*$G300*$I300*$K300)+(AC300/12*3*$F300*$G300*$I300*$K300)</f>
        <v>0</v>
      </c>
      <c r="AE300" s="44">
        <v>0</v>
      </c>
      <c r="AF300" s="44">
        <f>(AE300/12*5*$D300*$G300*$H300*$K300)+(AE300/12*4*$E300*$G300*$I300*$K300)+(AE300/12*3*$F300*$G300*$I300*$K300)</f>
        <v>0</v>
      </c>
      <c r="AG300" s="44">
        <v>3</v>
      </c>
      <c r="AH300" s="44">
        <f>(AG300/12*5*$D300*$G300*$H300*$K300)+(AG300/12*4*$E300*$G300*$I300*$K300)+(AG300/12*3*$F300*$G300*$I300*$K300)</f>
        <v>29212.609999999997</v>
      </c>
      <c r="AI300" s="44">
        <v>2</v>
      </c>
      <c r="AJ300" s="44">
        <f>(AI300/12*5*$D300*$G300*$H300*$K300)+(AI300/12*4*$E300*$G300*$I300*$K300)+(AI300/12*3*$F300*$G300*$I300*$K300)</f>
        <v>19475.073333333334</v>
      </c>
      <c r="AK300" s="44"/>
      <c r="AL300" s="44">
        <f>(AK300/12*5*$D300*$G300*$H300*$K300)+(AK300/12*4*$E300*$G300*$I300*$K300)+(AK300/12*3*$F300*$G300*$I300*$K300)</f>
        <v>0</v>
      </c>
      <c r="AM300" s="47">
        <v>46</v>
      </c>
      <c r="AN300" s="44">
        <f>(AM300/12*5*$D300*$G300*$H300*$K300)+(AM300/12*4*$E300*$G300*$I300*$K300)+(AM300/12*3*$F300*$G300*$I300*$K300)</f>
        <v>447926.68666666665</v>
      </c>
      <c r="AO300" s="91">
        <v>23</v>
      </c>
      <c r="AP300" s="44">
        <f>(AO300/12*5*$D300*$G300*$H300*$L300)+(AO300/12*4*$E300*$G300*$I300*$L300)+(AO300/12*3*$F300*$G300*$I300*$L300)</f>
        <v>268756.01199999999</v>
      </c>
      <c r="AQ300" s="44">
        <v>0</v>
      </c>
      <c r="AR300" s="44">
        <f>(AQ300/12*5*$D300*$G300*$H300*$L300)+(AQ300/12*4*$E300*$G300*$I300*$L300)+(AQ300/12*3*$F300*$G300*$I300*$L300)</f>
        <v>0</v>
      </c>
      <c r="AS300" s="44">
        <v>52</v>
      </c>
      <c r="AT300" s="44">
        <f>(AS300/12*5*$D300*$G300*$H300*$L300)+(AS300/12*4*$E300*$G300*$I300*$L300)+(AS300/12*3*$F300*$G300*$I300*$L300)</f>
        <v>607622.28799999994</v>
      </c>
      <c r="AU300" s="44"/>
      <c r="AV300" s="44">
        <f>(AU300/12*5*$D300*$G300*$H300*$L300)+(AU300/12*4*$E300*$G300*$I300*$L300)+(AU300/12*3*$F300*$G300*$I300*$L300)</f>
        <v>0</v>
      </c>
      <c r="AW300" s="44"/>
      <c r="AX300" s="44">
        <f>(AW300/12*5*$D300*$G300*$H300*$K300)+(AW300/12*4*$E300*$G300*$I300*$K300)+(AW300/12*3*$F300*$G300*$I300*$K300)</f>
        <v>0</v>
      </c>
      <c r="AY300" s="44"/>
      <c r="AZ300" s="44">
        <f>(AY300/12*5*$D300*$G300*$H300*$K300)+(AY300/12*4*$E300*$G300*$I300*$K300)+(AY300/12*3*$F300*$G300*$I300*$K300)</f>
        <v>0</v>
      </c>
      <c r="BA300" s="44"/>
      <c r="BB300" s="44">
        <f>(BA300/12*5*$D300*$G300*$H300*$L300)+(BA300/12*4*$E300*$G300*$I300*$L300)+(BA300/12*3*$F300*$G300*$I300*$L300)</f>
        <v>0</v>
      </c>
      <c r="BC300" s="44">
        <v>0</v>
      </c>
      <c r="BD300" s="44">
        <f>(BC300/12*5*$D300*$G300*$H300*$K300)+(BC300/12*4*$E300*$G300*$I300*$K300)+(BC300/12*3*$F300*$G300*$I300*$K300)</f>
        <v>0</v>
      </c>
      <c r="BE300" s="44">
        <v>0</v>
      </c>
      <c r="BF300" s="44">
        <f>(BE300/12*5*$D300*$G300*$H300*$K300)+(BE300/12*4*$E300*$G300*$I300*$K300)+(BE300/12*3*$F300*$G300*$I300*$K300)</f>
        <v>0</v>
      </c>
      <c r="BG300" s="44">
        <v>0</v>
      </c>
      <c r="BH300" s="44">
        <f>(BG300/12*5*$D300*$G300*$H300*$K300)+(BG300/12*4*$E300*$G300*$I300*$K300)+(BG300/12*3*$F300*$G300*$I300*$K300)</f>
        <v>0</v>
      </c>
      <c r="BI300" s="44">
        <v>0</v>
      </c>
      <c r="BJ300" s="44">
        <f>(BI300/12*5*$D300*$G300*$H300*$L300)+(BI300/12*4*$E300*$G300*$I300*$L300)+(BI300/12*3*$F300*$G300*$I300*$L300)</f>
        <v>0</v>
      </c>
      <c r="BK300" s="44">
        <v>15</v>
      </c>
      <c r="BL300" s="44">
        <f>(BK300/12*5*$D300*$G300*$H300*$K300)+(BK300/12*4*$E300*$G300*$I300*$K300)+(BK300/12*3*$F300*$G300*$I300*$K300)</f>
        <v>146063.04999999999</v>
      </c>
      <c r="BM300" s="44">
        <v>12</v>
      </c>
      <c r="BN300" s="44">
        <f>(BM300/12*5*$D300*$G300*$H300*$K300)+(BM300/12*4*$E300*$G300*$I300*$K300)+(BM300/12*3*$F300*$G300*$I300*$K300)</f>
        <v>116850.43999999999</v>
      </c>
      <c r="BO300" s="54"/>
      <c r="BP300" s="44">
        <f>(BO300/12*5*$D300*$G300*$H300*$L300)+(BO300/12*4*$E300*$G300*$I300*$L300)+(BO300/12*3*$F300*$G300*$I300*$L300)</f>
        <v>0</v>
      </c>
      <c r="BQ300" s="44">
        <v>0</v>
      </c>
      <c r="BR300" s="44">
        <f>(BQ300/12*5*$D300*$G300*$H300*$L300)+(BQ300/12*4*$E300*$G300*$I300*$L300)+(BQ300/12*3*$F300*$G300*$I300*$L300)</f>
        <v>0</v>
      </c>
      <c r="BS300" s="44">
        <v>0</v>
      </c>
      <c r="BT300" s="44">
        <f>(BS300/12*5*$D300*$G300*$H300*$K300)+(BS300/12*4*$E300*$G300*$I300*$K300)+(BS300/12*3*$F300*$G300*$I300*$K300)</f>
        <v>0</v>
      </c>
      <c r="BU300" s="44"/>
      <c r="BV300" s="44">
        <f>(BU300/12*5*$D300*$G300*$H300*$K300)+(BU300/12*4*$E300*$G300*$I300*$K300)+(BU300/12*3*$F300*$G300*$I300*$K300)</f>
        <v>0</v>
      </c>
      <c r="BW300" s="44">
        <v>0</v>
      </c>
      <c r="BX300" s="44">
        <f>(BW300/12*5*$D300*$G300*$H300*$L300)+(BW300/12*4*$E300*$G300*$I300*$L300)+(BW300/12*3*$F300*$G300*$I300*$L300)</f>
        <v>0</v>
      </c>
      <c r="BY300" s="44"/>
      <c r="BZ300" s="44">
        <f>(BY300/12*5*$D300*$G300*$H300*$L300)+(BY300/12*4*$E300*$G300*$I300*$L300)+(BY300/12*3*$F300*$G300*$I300*$L300)</f>
        <v>0</v>
      </c>
      <c r="CA300" s="44">
        <v>0</v>
      </c>
      <c r="CB300" s="44">
        <f>(CA300/12*5*$D300*$G300*$H300*$K300)+(CA300/12*4*$E300*$G300*$I300*$K300)+(CA300/12*3*$F300*$G300*$I300*$K300)</f>
        <v>0</v>
      </c>
      <c r="CC300" s="44"/>
      <c r="CD300" s="44">
        <f>(CC300/12*5*$D300*$G300*$H300*$L300)+(CC300/12*4*$E300*$G300*$I300*$L300)+(CC300/12*3*$F300*$G300*$I300*$L300)</f>
        <v>0</v>
      </c>
      <c r="CE300" s="44">
        <v>0</v>
      </c>
      <c r="CF300" s="44">
        <f>(CE300/12*5*$D300*$G300*$H300*$K300)+(CE300/12*4*$E300*$G300*$I300*$K300)+(CE300/12*3*$F300*$G300*$I300*$K300)</f>
        <v>0</v>
      </c>
      <c r="CG300" s="44"/>
      <c r="CH300" s="44">
        <f>(CG300/12*5*$D300*$G300*$H300*$K300)+(CG300/12*4*$E300*$G300*$I300*$K300)+(CG300/12*3*$F300*$G300*$I300*$K300)</f>
        <v>0</v>
      </c>
      <c r="CI300" s="44"/>
      <c r="CJ300" s="44">
        <f>(CI300/12*5*$D300*$G300*$H300*$K300)+(CI300/12*4*$E300*$G300*$I300*$K300)+(CI300/12*3*$F300*$G300*$I300*$K300)</f>
        <v>0</v>
      </c>
      <c r="CK300" s="44">
        <v>70</v>
      </c>
      <c r="CL300" s="44">
        <f>(CK300/12*5*$D300*$G300*$H300*$K300)+(CK300/12*4*$E300*$G300*$I300*$K300)+(CK300/12*3*$F300*$G300*$I300*$K300)</f>
        <v>681627.56666666665</v>
      </c>
      <c r="CM300" s="44">
        <v>39</v>
      </c>
      <c r="CN300" s="44">
        <f>(CM300/12*5*$D300*$G300*$H300*$L300)+(CM300/12*4*$E300*$G300*$I300*$L300)+(CM300/12*3*$F300*$G300*$I300*$L300)</f>
        <v>455716.71600000001</v>
      </c>
      <c r="CO300" s="44">
        <v>28</v>
      </c>
      <c r="CP300" s="44">
        <f>(CO300/12*5*$D300*$G300*$H300*$L300)+(CO300/12*4*$E300*$G300*$I300*$L300)+(CO300/12*3*$F300*$G300*$I300*$L300)</f>
        <v>327181.23199999996</v>
      </c>
      <c r="CQ300" s="49">
        <v>7</v>
      </c>
      <c r="CR300" s="44">
        <f>(CQ300/12*5*$D300*$G300*$H300*$K300)+(CQ300/12*4*$E300*$G300*$I300*$K300)+(CQ300/12*3*$F300*$G300*$I300*$K300)</f>
        <v>68162.756666666653</v>
      </c>
      <c r="CS300" s="44">
        <v>21</v>
      </c>
      <c r="CT300" s="44">
        <f>(CS300/12*5*$D300*$G300*$H300*$L300)+(CS300/12*4*$E300*$G300*$I300*$L300)+(CS300/12*3*$F300*$G300*$I300*$L300)</f>
        <v>245385.92399999997</v>
      </c>
      <c r="CU300" s="44">
        <v>10</v>
      </c>
      <c r="CV300" s="44">
        <f>(CU300/12*5*$D300*$G300*$H300*$L300)+(CU300/12*4*$E300*$G300*$I300*$L300)+(CU300/12*3*$F300*$G300*$I300*$L300)</f>
        <v>116850.44</v>
      </c>
      <c r="CW300" s="44">
        <v>5</v>
      </c>
      <c r="CX300" s="44">
        <f>(CW300/12*5*$D300*$G300*$H300*$L300)+(CW300/12*4*$E300*$G300*$I300*$L300)+(CW300/12*3*$F300*$G300*$I300*$L300)</f>
        <v>58425.22</v>
      </c>
      <c r="CY300" s="44">
        <v>13</v>
      </c>
      <c r="CZ300" s="44">
        <f>(CY300/12*5*$D300*$G300*$H300*$L300)+(CY300/12*4*$E300*$G300*$I300*$L300)+(CY300/12*3*$F300*$G300*$I300*$L300)</f>
        <v>151905.57199999999</v>
      </c>
      <c r="DA300" s="44">
        <v>33</v>
      </c>
      <c r="DB300" s="44">
        <f>(DA300/12*5*$D300*$G300*$H300*$L300)+(DA300/12*4*$E300*$G300*$I300*$L300)+(DA300/12*3*$F300*$G300*$I300*$L300)</f>
        <v>385606.45199999999</v>
      </c>
      <c r="DC300" s="44">
        <v>12</v>
      </c>
      <c r="DD300" s="44">
        <f>(DC300/12*5*$D300*$G300*$H300*$K300)+(DC300/12*4*$E300*$G300*$I300*$K300)+(DC300/12*3*$F300*$G300*$I300*$K300)</f>
        <v>116850.43999999999</v>
      </c>
      <c r="DE300" s="44">
        <v>25</v>
      </c>
      <c r="DF300" s="44">
        <f>(DE300/12*5*$D300*$G300*$H300*$K300)+(DE300/12*4*$E300*$G300*$I300*$K300)+(DE300/12*3*$F300*$G300*$I300*$K300)</f>
        <v>243438.41666666666</v>
      </c>
      <c r="DG300" s="44">
        <v>7</v>
      </c>
      <c r="DH300" s="44">
        <f>(DG300/12*5*$D300*$G300*$H300*$L300)+(DG300/12*4*$E300*$G300*$I300*$L300)+(DG300/12*3*$F300*$G300*$I300*$L300)</f>
        <v>81795.30799999999</v>
      </c>
      <c r="DI300" s="44">
        <v>3</v>
      </c>
      <c r="DJ300" s="44">
        <f>(DI300/12*5*$D300*$G300*$H300*$L300)+(DI300/12*4*$E300*$G300*$I300*$L300)+(DI300/12*3*$F300*$G300*$I300*$L300)</f>
        <v>35055.131999999998</v>
      </c>
      <c r="DK300" s="44">
        <v>2</v>
      </c>
      <c r="DL300" s="44">
        <f>(DK300/12*5*$D300*$G300*$H300*$M300)+(DK300/12*4*$E300*$G300*$I300*$M300)+(DK300/12*3*$F300*$G300*$I300*$M300)</f>
        <v>31021.009666666665</v>
      </c>
      <c r="DM300" s="44">
        <v>10</v>
      </c>
      <c r="DN300" s="44">
        <f>(DM300/12*5*$D300*$G300*$H300*$N300)+(DM300/12*4*$E300*$G300*$I300*$N300)+(DM300/12*3*$F300*$G300*$I300*$N300)</f>
        <v>178753.35166666668</v>
      </c>
      <c r="DO300" s="44"/>
      <c r="DP300" s="44">
        <f>(DO300*$D300*$G300*$H300*$L300)</f>
        <v>0</v>
      </c>
      <c r="DQ300" s="44">
        <f t="shared" si="2654"/>
        <v>475</v>
      </c>
      <c r="DR300" s="44">
        <f t="shared" si="2654"/>
        <v>5173970.5540000005</v>
      </c>
    </row>
    <row r="301" spans="1:122" ht="36" customHeight="1" x14ac:dyDescent="0.25">
      <c r="A301" s="51"/>
      <c r="B301" s="52">
        <v>260</v>
      </c>
      <c r="C301" s="38" t="s">
        <v>432</v>
      </c>
      <c r="D301" s="39">
        <f t="shared" si="2543"/>
        <v>19063</v>
      </c>
      <c r="E301" s="40">
        <v>18530</v>
      </c>
      <c r="F301" s="40">
        <v>18715</v>
      </c>
      <c r="G301" s="53">
        <v>1.19</v>
      </c>
      <c r="H301" s="42">
        <v>1</v>
      </c>
      <c r="I301" s="43">
        <v>0.9</v>
      </c>
      <c r="J301" s="43"/>
      <c r="K301" s="39">
        <v>1.4</v>
      </c>
      <c r="L301" s="39">
        <v>1.68</v>
      </c>
      <c r="M301" s="39">
        <v>2.23</v>
      </c>
      <c r="N301" s="39">
        <v>2.57</v>
      </c>
      <c r="O301" s="44">
        <v>3</v>
      </c>
      <c r="P301" s="44">
        <f>(O301/12*5*$D301*$G301*$H301*$K301*P$8)+(O301/12*4*$E301*$G301*$I301*$K301)+(O301/12*3*$F301*$G301*$I301*$K301)</f>
        <v>88925.519725000006</v>
      </c>
      <c r="Q301" s="44">
        <v>2</v>
      </c>
      <c r="R301" s="44">
        <f>(Q301/12*5*$D301*$G301*$H301*$K301*R$8)+(Q301/12*4*$E301*$G301*$I301*$K301)+(Q301/12*3*$F301*$G301*$I301*$K301)</f>
        <v>59283.679816666649</v>
      </c>
      <c r="S301" s="44">
        <v>0</v>
      </c>
      <c r="T301" s="44">
        <f>(S301/12*5*$D301*$G301*$H301*$K301*T$8)+(S301/12*4*$E301*$G301*$I301*$K301)+(S301/12*3*$F301*$G301*$I301*$K301)</f>
        <v>0</v>
      </c>
      <c r="U301" s="44"/>
      <c r="V301" s="44">
        <f>(U301/12*5*$D301*$G301*$H301*$K301*V$8)+(U301/12*4*$E301*$G301*$I301*$K301)+(U301/12*3*$F301*$G301*$I301*$K301)</f>
        <v>0</v>
      </c>
      <c r="W301" s="44">
        <v>120</v>
      </c>
      <c r="X301" s="44">
        <f>(W301/12*5*$D301*$G301*$H301*$K301*X$8)+(W301/12*4*$E301*$G301*$I301*$K301)+(W301/12*3*$F301*$G301*$I301*$K301)</f>
        <v>3584015.9032999994</v>
      </c>
      <c r="Y301" s="44">
        <v>3</v>
      </c>
      <c r="Z301" s="44">
        <f>(Y301/12*5*$D301*$G301*$H301*$K301*Z$8)+(Y301/12*4*$E301*$G301*$I301*$K301)+(Y301/12*3*$F301*$G301*$I301*$K301)</f>
        <v>88925.519725000006</v>
      </c>
      <c r="AA301" s="44">
        <v>0</v>
      </c>
      <c r="AB301" s="44">
        <f>(AA301/12*5*$D301*$G301*$H301*$K301*AB$8)+(AA301/12*4*$E301*$G301*$I301*$K301)+(AA301/12*3*$F301*$G301*$I301*$K301)</f>
        <v>0</v>
      </c>
      <c r="AC301" s="44">
        <v>0</v>
      </c>
      <c r="AD301" s="44">
        <f>(AC301/12*5*$D301*$G301*$H301*$K301*AD$8)+(AC301/12*4*$E301*$G301*$I301*$K301)+(AC301/12*3*$F301*$G301*$I301*$K301)</f>
        <v>0</v>
      </c>
      <c r="AE301" s="44">
        <v>0</v>
      </c>
      <c r="AF301" s="44">
        <f>(AE301/12*5*$D301*$G301*$H301*$K301*AF$8)+(AE301/12*4*$E301*$G301*$I301*$K301)+(AE301/12*3*$F301*$G301*$I301*$K301)</f>
        <v>0</v>
      </c>
      <c r="AG301" s="44">
        <v>8</v>
      </c>
      <c r="AH301" s="44">
        <f>(AG301/12*5*$D301*$G301*$H301*$K301*AH$8)+(AG301/12*4*$E301*$G301*$I301*$K301)+(AG301/12*3*$F301*$G301*$I301*$K301)</f>
        <v>237134.71926666659</v>
      </c>
      <c r="AI301" s="44">
        <v>6</v>
      </c>
      <c r="AJ301" s="44">
        <f>(AI301/12*5*$D301*$G301*$H301*$K301*AJ$8)+(AI301/12*4*$E301*$G301*$I301*$K301)+(AI301/12*3*$F301*$G301*$I301*$K301)</f>
        <v>169911.29995000002</v>
      </c>
      <c r="AK301" s="44"/>
      <c r="AL301" s="44">
        <f>(AK301/12*5*$D301*$G301*$H301*$K301*AL$8)+(AK301/12*4*$E301*$G301*$I301*$K301)+(AK301/12*3*$F301*$G301*$I301*$K301)</f>
        <v>0</v>
      </c>
      <c r="AM301" s="47">
        <v>0</v>
      </c>
      <c r="AN301" s="44">
        <f>(AM301/12*5*$D301*$G301*$H301*$K301*AN$8)+(AM301/12*4*$E301*$G301*$I301*$K301)+(AM301/12*3*$F301*$G301*$I301*$K301)</f>
        <v>0</v>
      </c>
      <c r="AO301" s="48">
        <v>0</v>
      </c>
      <c r="AP301" s="44">
        <f>(AO301/12*5*$D301*$G301*$H301*$L301*AP$8)+(AO301/12*4*$E301*$G301*$I301*$L301)+(AO301/12*3*$F301*$G301*$I301*$L301)</f>
        <v>0</v>
      </c>
      <c r="AQ301" s="44">
        <v>0</v>
      </c>
      <c r="AR301" s="44">
        <f>(AQ301/12*5*$D301*$G301*$H301*$L301*AR$8)+(AQ301/12*4*$E301*$G301*$I301*$L301)+(AQ301/12*3*$F301*$G301*$I301*$L301)</f>
        <v>0</v>
      </c>
      <c r="AS301" s="44"/>
      <c r="AT301" s="44">
        <f>(AS301/12*5*$D301*$G301*$H301*$L301*AT$8)+(AS301/12*4*$E301*$G301*$I301*$L301)+(AS301/12*3*$F301*$G301*$I301*$L301)</f>
        <v>0</v>
      </c>
      <c r="AU301" s="44">
        <v>130</v>
      </c>
      <c r="AV301" s="44">
        <f>(AU301/12*5*$D301*$G301*$H301*$L301*AV$8)+(AU301/12*4*$E301*$G301*$I301*$L301)+(AU301/12*3*$F301*$G301*$I301*$L301)</f>
        <v>4593162.04165</v>
      </c>
      <c r="AW301" s="44"/>
      <c r="AX301" s="44">
        <f>(AW301/12*5*$D301*$G301*$H301*$K301*AX$8)+(AW301/12*4*$E301*$G301*$I301*$K301)+(AW301/12*3*$F301*$G301*$I301*$K301)</f>
        <v>0</v>
      </c>
      <c r="AY301" s="44"/>
      <c r="AZ301" s="44">
        <f>(AY301/12*5*$D301*$G301*$H301*$K301*AZ$8)+(AY301/12*4*$E301*$G301*$I301*$K301)+(AY301/12*3*$F301*$G301*$I301*$K301)</f>
        <v>0</v>
      </c>
      <c r="BA301" s="44"/>
      <c r="BB301" s="44">
        <f>(BA301/12*5*$D301*$G301*$H301*$L301*BB$8)+(BA301/12*4*$E301*$G301*$I301*$L301)+(BA301/12*3*$F301*$G301*$I301*$L301)</f>
        <v>0</v>
      </c>
      <c r="BC301" s="44">
        <v>0</v>
      </c>
      <c r="BD301" s="44">
        <f>(BC301/12*5*$D301*$G301*$H301*$K301*BD$8)+(BC301/12*4*$E301*$G301*$I301*$K301)+(BC301/12*3*$F301*$G301*$I301*$K301)</f>
        <v>0</v>
      </c>
      <c r="BE301" s="44">
        <v>0</v>
      </c>
      <c r="BF301" s="44">
        <f>(BE301/12*5*$D301*$G301*$H301*$K301*BF$8)+(BE301/12*4*$E301*$G301*$I301*$K301)+(BE301/12*3*$F301*$G301*$I301*$K301)</f>
        <v>0</v>
      </c>
      <c r="BG301" s="44">
        <v>0</v>
      </c>
      <c r="BH301" s="44">
        <f>(BG301/12*5*$D301*$G301*$H301*$K301*BH$8)+(BG301/12*4*$E301*$G301*$I301*$K301)+(BG301/12*3*$F301*$G301*$I301*$K301)</f>
        <v>0</v>
      </c>
      <c r="BI301" s="44">
        <v>0</v>
      </c>
      <c r="BJ301" s="44">
        <f>(BI301/12*5*$D301*$G301*$H301*$L301*BJ$8)+(BI301/12*4*$E301*$G301*$I301*$L301)+(BI301/12*3*$F301*$G301*$I301*$L301)</f>
        <v>0</v>
      </c>
      <c r="BK301" s="44">
        <v>4</v>
      </c>
      <c r="BL301" s="44">
        <f>(BK301/12*5*$D301*$G301*$H301*$K301*BL$8)+(BK301/12*4*$E301*$G301*$I301*$K301)+(BK301/12*3*$F301*$G301*$I301*$K301)</f>
        <v>119467.19677666663</v>
      </c>
      <c r="BM301" s="44">
        <v>3</v>
      </c>
      <c r="BN301" s="44">
        <f>(BM301/12*5*$D301*$G301*$H301*$K301*BN$8)+(BM301/12*4*$E301*$G301*$I301*$K301)+(BM301/12*3*$F301*$G301*$I301*$K301)</f>
        <v>89163.711909999998</v>
      </c>
      <c r="BO301" s="54">
        <v>0</v>
      </c>
      <c r="BP301" s="44">
        <f>(BO301/12*5*$D301*$G301*$H301*$L301*BP$8)+(BO301/12*4*$E301*$G301*$I301*$L301)+(BO301/12*3*$F301*$G301*$I301*$L301)</f>
        <v>0</v>
      </c>
      <c r="BQ301" s="44">
        <v>0</v>
      </c>
      <c r="BR301" s="44">
        <f>(BQ301/12*5*$D301*$G301*$H301*$L301*BR$8)+(BQ301/12*4*$E301*$G301*$I301*$L301)+(BQ301/12*3*$F301*$G301*$I301*$L301)</f>
        <v>0</v>
      </c>
      <c r="BS301" s="44">
        <v>0</v>
      </c>
      <c r="BT301" s="44">
        <f>(BS301/12*5*$D301*$G301*$H301*$K301*BT$8)+(BS301/12*4*$E301*$G301*$I301*$K301)+(BS301/12*3*$F301*$G301*$I301*$K301)</f>
        <v>0</v>
      </c>
      <c r="BU301" s="44">
        <v>0</v>
      </c>
      <c r="BV301" s="44">
        <f>(BU301/12*5*$D301*$G301*$H301*$K301*BV$8)+(BU301/12*4*$E301*$G301*$I301*$K301)+(BU301/12*3*$F301*$G301*$I301*$K301)</f>
        <v>0</v>
      </c>
      <c r="BW301" s="44">
        <v>0</v>
      </c>
      <c r="BX301" s="44">
        <f>(BW301/12*5*$D301*$G301*$H301*$L301*BX$8)+(BW301/12*4*$E301*$G301*$I301*$L301)+(BW301/12*3*$F301*$G301*$I301*$L301)</f>
        <v>0</v>
      </c>
      <c r="BY301" s="44"/>
      <c r="BZ301" s="44">
        <f>(BY301/12*5*$D301*$G301*$H301*$L301*BZ$8)+(BY301/12*4*$E301*$G301*$I301*$L301)+(BY301/12*3*$F301*$G301*$I301*$L301)</f>
        <v>0</v>
      </c>
      <c r="CA301" s="44">
        <v>0</v>
      </c>
      <c r="CB301" s="44">
        <f>(CA301/12*5*$D301*$G301*$H301*$K301*CB$8)+(CA301/12*4*$E301*$G301*$I301*$K301)+(CA301/12*3*$F301*$G301*$I301*$K301)</f>
        <v>0</v>
      </c>
      <c r="CC301" s="44">
        <v>0</v>
      </c>
      <c r="CD301" s="44">
        <f>(CC301/12*5*$D301*$G301*$H301*$L301*CD$8)+(CC301/12*4*$E301*$G301*$I301*$L301)+(CC301/12*3*$F301*$G301*$I301*$L301)</f>
        <v>0</v>
      </c>
      <c r="CE301" s="44">
        <v>8</v>
      </c>
      <c r="CF301" s="44">
        <f>(CE301/12*5*$D301*$G301*$H301*$K301*CF$8)+(CE301/12*4*$E301*$G301*$I301*$K301)+(CE301/12*3*$F301*$G301*$I301*$K301)</f>
        <v>237769.89842666659</v>
      </c>
      <c r="CG301" s="44"/>
      <c r="CH301" s="44">
        <f>(CG301/12*5*$D301*$G301*$H301*$K301*CH$8)+(CG301/12*4*$E301*$G301*$I301*$K301)+(CG301/12*3*$F301*$G301*$I301*$K301)</f>
        <v>0</v>
      </c>
      <c r="CI301" s="44"/>
      <c r="CJ301" s="44">
        <f>(CI301/12*5*$D301*$G301*$H301*$K301*CJ$8)+(CI301/12*4*$E301*$G301*$I301*$K301)+(CI301/12*3*$F301*$G301*$I301*$K301)</f>
        <v>0</v>
      </c>
      <c r="CK301" s="44"/>
      <c r="CL301" s="44">
        <f>(CK301/12*5*$D301*$G301*$H301*$K301*CL$8)+(CK301/12*4*$E301*$G301*$I301*$K301)+(CK301/12*3*$F301*$G301*$I301*$K301)</f>
        <v>0</v>
      </c>
      <c r="CM301" s="44"/>
      <c r="CN301" s="44">
        <f>(CM301/12*5*$D301*$G301*$H301*$L301*CN$8)+(CM301/12*4*$E301*$G301*$I301*$L301)+(CM301/12*3*$F301*$G301*$I301*$L301)</f>
        <v>0</v>
      </c>
      <c r="CO301" s="44"/>
      <c r="CP301" s="44">
        <f>(CO301/12*5*$D301*$G301*$H301*$L301*CP$8)+(CO301/12*4*$E301*$G301*$I301*$L301)+(CO301/12*3*$F301*$G301*$I301*$L301)</f>
        <v>0</v>
      </c>
      <c r="CQ301" s="49"/>
      <c r="CR301" s="44">
        <f>(CQ301/12*5*$D301*$G301*$H301*$K301*CR$8)+(CQ301/12*4*$E301*$G301*$I301*$K301)+(CQ301/12*3*$F301*$G301*$I301*$K301)</f>
        <v>0</v>
      </c>
      <c r="CS301" s="44"/>
      <c r="CT301" s="44">
        <f>(CS301/12*5*$D301*$G301*$H301*$L301*CT$8)+(CS301/12*4*$E301*$G301*$I301*$L301)+(CS301/12*3*$F301*$G301*$I301*$L301)</f>
        <v>0</v>
      </c>
      <c r="CU301" s="44"/>
      <c r="CV301" s="44">
        <f>(CU301/12*5*$D301*$G301*$H301*$L301*CV$8)+(CU301/12*4*$E301*$G301*$I301*$L301)+(CU301/12*3*$F301*$G301*$I301*$L301)</f>
        <v>0</v>
      </c>
      <c r="CW301" s="44"/>
      <c r="CX301" s="44">
        <f>(CW301/12*5*$D301*$G301*$H301*$L301*CX$8)+(CW301/12*4*$E301*$G301*$I301*$L301)+(CW301/12*3*$F301*$G301*$I301*$L301)</f>
        <v>0</v>
      </c>
      <c r="CY301" s="44"/>
      <c r="CZ301" s="44">
        <f>(CY301/12*5*$D301*$G301*$H301*$L301*CZ$8)+(CY301/12*4*$E301*$G301*$I301*$L301)+(CY301/12*3*$F301*$G301*$I301*$L301)</f>
        <v>0</v>
      </c>
      <c r="DA301" s="44">
        <v>4</v>
      </c>
      <c r="DB301" s="44">
        <f>(DA301/12*5*$D301*$G301*$H301*$L301*DB$8)+(DA301/12*4*$E301*$G301*$I301*$L301)+(DA301/12*3*$F301*$G301*$I301*$L301)</f>
        <v>149204.28440399998</v>
      </c>
      <c r="DC301" s="44"/>
      <c r="DD301" s="44">
        <f>(DC301/12*5*$D301*$G301*$H301*$K301*DD$8)+(DC301/12*4*$E301*$G301*$I301*$K301)+(DC301/12*3*$F301*$G301*$I301*$K301)</f>
        <v>0</v>
      </c>
      <c r="DE301" s="44"/>
      <c r="DF301" s="44">
        <f>(DE301/12*5*$D301*$G301*$H301*$K301*DF$8)+(DE301/12*4*$E301*$G301*$I301*$K301)+(DE301/12*3*$F301*$G301*$I301*$K301)</f>
        <v>0</v>
      </c>
      <c r="DG301" s="44"/>
      <c r="DH301" s="44">
        <f>(DG301/12*5*$D301*$G301*$H301*$L301*DH$8)+(DG301/12*4*$E301*$G301*$I301*$L301)+(DG301/12*3*$F301*$G301*$I301*$L301)</f>
        <v>0</v>
      </c>
      <c r="DI301" s="44"/>
      <c r="DJ301" s="44">
        <f>(DI301/12*5*$D301*$G301*$H301*$L301*DJ$8)+(DI301/12*4*$E301*$G301*$I301*$L301)+(DI301/12*3*$F301*$G301*$I301*$L301)</f>
        <v>0</v>
      </c>
      <c r="DK301" s="44"/>
      <c r="DL301" s="44">
        <f>(DK301/12*5*$D301*$G301*$H301*$M301*DL$8)+(DK301/12*4*$E301*$G301*$I301*$M301)+(DK301/12*3*$F301*$G301*$I301*$M301)</f>
        <v>0</v>
      </c>
      <c r="DM301" s="44"/>
      <c r="DN301" s="44">
        <f>(DM301/12*5*$D301*$G301*$H301*$N301*DN$8)+(DM301/12*4*$E301*$G301*$I301*$N301)+(DM301/12*3*$F301*$G301*$I301*$N301)</f>
        <v>0</v>
      </c>
      <c r="DO301" s="44"/>
      <c r="DP301" s="44">
        <f>(DO301/12*5*$D301*$G301*$H301*$L301*DP$8)+(DO301/12*7*$D301*$G301*$I301*$L301*DP$8)</f>
        <v>0</v>
      </c>
      <c r="DQ301" s="44">
        <f t="shared" si="2654"/>
        <v>291</v>
      </c>
      <c r="DR301" s="44">
        <f t="shared" si="2654"/>
        <v>9416963.7749506645</v>
      </c>
    </row>
    <row r="302" spans="1:122" ht="22.5" customHeight="1" x14ac:dyDescent="0.25">
      <c r="A302" s="100">
        <v>32</v>
      </c>
      <c r="B302" s="114"/>
      <c r="C302" s="102" t="s">
        <v>433</v>
      </c>
      <c r="D302" s="109">
        <f t="shared" si="2543"/>
        <v>19063</v>
      </c>
      <c r="E302" s="110">
        <v>18530</v>
      </c>
      <c r="F302" s="110">
        <v>18715</v>
      </c>
      <c r="G302" s="115">
        <v>1.2</v>
      </c>
      <c r="H302" s="111">
        <v>1</v>
      </c>
      <c r="I302" s="111">
        <v>1</v>
      </c>
      <c r="J302" s="112"/>
      <c r="K302" s="109">
        <v>1.4</v>
      </c>
      <c r="L302" s="109">
        <v>1.68</v>
      </c>
      <c r="M302" s="109">
        <v>2.23</v>
      </c>
      <c r="N302" s="109">
        <v>2.57</v>
      </c>
      <c r="O302" s="108">
        <f t="shared" ref="O302" si="2812">SUM(O303:O320)</f>
        <v>768</v>
      </c>
      <c r="P302" s="108">
        <f t="shared" ref="P302:CA302" si="2813">SUM(P303:P320)</f>
        <v>33444789.150149994</v>
      </c>
      <c r="Q302" s="108">
        <f t="shared" si="2813"/>
        <v>738</v>
      </c>
      <c r="R302" s="108">
        <f t="shared" si="2813"/>
        <v>26998463.503899999</v>
      </c>
      <c r="S302" s="108">
        <v>0</v>
      </c>
      <c r="T302" s="108">
        <f t="shared" ref="T302:AF302" si="2814">SUM(T303:T320)</f>
        <v>0</v>
      </c>
      <c r="U302" s="108">
        <f t="shared" si="2814"/>
        <v>0</v>
      </c>
      <c r="V302" s="108">
        <f t="shared" si="2814"/>
        <v>0</v>
      </c>
      <c r="W302" s="108">
        <f t="shared" si="2814"/>
        <v>40</v>
      </c>
      <c r="X302" s="108">
        <f t="shared" si="2814"/>
        <v>1888600.2258199998</v>
      </c>
      <c r="Y302" s="108">
        <f t="shared" si="2814"/>
        <v>213</v>
      </c>
      <c r="Z302" s="108">
        <f t="shared" si="2814"/>
        <v>8747488.7809749991</v>
      </c>
      <c r="AA302" s="108">
        <f t="shared" si="2814"/>
        <v>0</v>
      </c>
      <c r="AB302" s="108">
        <f t="shared" si="2814"/>
        <v>0</v>
      </c>
      <c r="AC302" s="108">
        <f t="shared" si="2814"/>
        <v>0</v>
      </c>
      <c r="AD302" s="108">
        <f t="shared" si="2814"/>
        <v>0</v>
      </c>
      <c r="AE302" s="108">
        <f t="shared" si="2814"/>
        <v>48</v>
      </c>
      <c r="AF302" s="108">
        <f t="shared" si="2814"/>
        <v>2622555.4833333334</v>
      </c>
      <c r="AG302" s="108">
        <f t="shared" si="2813"/>
        <v>225</v>
      </c>
      <c r="AH302" s="108">
        <f t="shared" si="2813"/>
        <v>10214663.769566666</v>
      </c>
      <c r="AI302" s="108">
        <f t="shared" si="2813"/>
        <v>9</v>
      </c>
      <c r="AJ302" s="108">
        <f t="shared" si="2813"/>
        <v>237888.72257499996</v>
      </c>
      <c r="AK302" s="108">
        <f t="shared" si="2813"/>
        <v>0</v>
      </c>
      <c r="AL302" s="108">
        <f t="shared" si="2813"/>
        <v>0</v>
      </c>
      <c r="AM302" s="108">
        <f t="shared" si="2813"/>
        <v>0</v>
      </c>
      <c r="AN302" s="108">
        <f t="shared" si="2813"/>
        <v>0</v>
      </c>
      <c r="AO302" s="108">
        <f t="shared" si="2813"/>
        <v>288</v>
      </c>
      <c r="AP302" s="108">
        <f t="shared" si="2813"/>
        <v>9643978.6079559997</v>
      </c>
      <c r="AQ302" s="108">
        <f t="shared" si="2813"/>
        <v>0</v>
      </c>
      <c r="AR302" s="108">
        <f t="shared" si="2813"/>
        <v>0</v>
      </c>
      <c r="AS302" s="108">
        <f t="shared" si="2813"/>
        <v>721</v>
      </c>
      <c r="AT302" s="108">
        <f t="shared" si="2813"/>
        <v>26323830.090151999</v>
      </c>
      <c r="AU302" s="108">
        <f t="shared" si="2813"/>
        <v>36</v>
      </c>
      <c r="AV302" s="108">
        <f t="shared" si="2813"/>
        <v>2123309.2892549997</v>
      </c>
      <c r="AW302" s="108">
        <f t="shared" si="2813"/>
        <v>0</v>
      </c>
      <c r="AX302" s="108">
        <f t="shared" si="2813"/>
        <v>0</v>
      </c>
      <c r="AY302" s="108">
        <f t="shared" si="2813"/>
        <v>0</v>
      </c>
      <c r="AZ302" s="108">
        <f t="shared" si="2813"/>
        <v>0</v>
      </c>
      <c r="BA302" s="108">
        <f t="shared" si="2813"/>
        <v>64</v>
      </c>
      <c r="BB302" s="108">
        <f t="shared" si="2813"/>
        <v>2738123.2002600003</v>
      </c>
      <c r="BC302" s="108">
        <f t="shared" si="2813"/>
        <v>0</v>
      </c>
      <c r="BD302" s="108">
        <f t="shared" si="2813"/>
        <v>0</v>
      </c>
      <c r="BE302" s="108">
        <f t="shared" si="2813"/>
        <v>0</v>
      </c>
      <c r="BF302" s="108">
        <f t="shared" si="2813"/>
        <v>0</v>
      </c>
      <c r="BG302" s="108">
        <v>0</v>
      </c>
      <c r="BH302" s="108">
        <f t="shared" ref="BH302:BI302" si="2815">SUM(BH303:BH320)</f>
        <v>0</v>
      </c>
      <c r="BI302" s="108">
        <f t="shared" si="2815"/>
        <v>0</v>
      </c>
      <c r="BJ302" s="108">
        <f t="shared" si="2813"/>
        <v>0</v>
      </c>
      <c r="BK302" s="108">
        <f t="shared" si="2813"/>
        <v>517</v>
      </c>
      <c r="BL302" s="108">
        <f t="shared" si="2813"/>
        <v>20161551.880545836</v>
      </c>
      <c r="BM302" s="108">
        <f t="shared" si="2813"/>
        <v>1002</v>
      </c>
      <c r="BN302" s="108">
        <f t="shared" si="2813"/>
        <v>34138008.010703333</v>
      </c>
      <c r="BO302" s="108">
        <f t="shared" si="2813"/>
        <v>10</v>
      </c>
      <c r="BP302" s="108">
        <f t="shared" si="2813"/>
        <v>446889.77060000005</v>
      </c>
      <c r="BQ302" s="108">
        <f t="shared" si="2813"/>
        <v>0</v>
      </c>
      <c r="BR302" s="108">
        <f t="shared" si="2813"/>
        <v>0</v>
      </c>
      <c r="BS302" s="108">
        <f t="shared" si="2813"/>
        <v>0</v>
      </c>
      <c r="BT302" s="108">
        <f t="shared" si="2813"/>
        <v>0</v>
      </c>
      <c r="BU302" s="108">
        <f t="shared" si="2813"/>
        <v>0</v>
      </c>
      <c r="BV302" s="108">
        <f t="shared" si="2813"/>
        <v>0</v>
      </c>
      <c r="BW302" s="108">
        <f t="shared" si="2813"/>
        <v>0</v>
      </c>
      <c r="BX302" s="108">
        <f t="shared" si="2813"/>
        <v>0</v>
      </c>
      <c r="BY302" s="108">
        <f t="shared" si="2813"/>
        <v>0</v>
      </c>
      <c r="BZ302" s="108">
        <f t="shared" si="2813"/>
        <v>0</v>
      </c>
      <c r="CA302" s="108">
        <f t="shared" si="2813"/>
        <v>0</v>
      </c>
      <c r="CB302" s="108">
        <f t="shared" ref="CB302:DR302" si="2816">SUM(CB303:CB320)</f>
        <v>0</v>
      </c>
      <c r="CC302" s="108">
        <f t="shared" si="2816"/>
        <v>24</v>
      </c>
      <c r="CD302" s="108">
        <f t="shared" si="2816"/>
        <v>827250.58528</v>
      </c>
      <c r="CE302" s="108">
        <f t="shared" si="2816"/>
        <v>61</v>
      </c>
      <c r="CF302" s="108">
        <f t="shared" si="2816"/>
        <v>1864332.7282766663</v>
      </c>
      <c r="CG302" s="108">
        <f t="shared" si="2816"/>
        <v>0</v>
      </c>
      <c r="CH302" s="108">
        <f t="shared" si="2816"/>
        <v>0</v>
      </c>
      <c r="CI302" s="108">
        <f t="shared" si="2816"/>
        <v>46</v>
      </c>
      <c r="CJ302" s="108">
        <f t="shared" si="2816"/>
        <v>1038686.1929266666</v>
      </c>
      <c r="CK302" s="108">
        <f t="shared" si="2816"/>
        <v>42</v>
      </c>
      <c r="CL302" s="108">
        <f t="shared" si="2816"/>
        <v>1173229.7370499999</v>
      </c>
      <c r="CM302" s="108">
        <f t="shared" si="2816"/>
        <v>262</v>
      </c>
      <c r="CN302" s="108">
        <f t="shared" si="2816"/>
        <v>10441298.864080001</v>
      </c>
      <c r="CO302" s="108">
        <f t="shared" si="2816"/>
        <v>72</v>
      </c>
      <c r="CP302" s="108">
        <f t="shared" si="2816"/>
        <v>2953606.2392899995</v>
      </c>
      <c r="CQ302" s="113">
        <f t="shared" si="2816"/>
        <v>61</v>
      </c>
      <c r="CR302" s="108">
        <f t="shared" si="2816"/>
        <v>1679040.8156666663</v>
      </c>
      <c r="CS302" s="108">
        <f t="shared" si="2816"/>
        <v>50</v>
      </c>
      <c r="CT302" s="108">
        <f t="shared" si="2816"/>
        <v>2027359.0186079999</v>
      </c>
      <c r="CU302" s="108">
        <f t="shared" si="2816"/>
        <v>2</v>
      </c>
      <c r="CV302" s="108">
        <f t="shared" si="2816"/>
        <v>46108.551999999996</v>
      </c>
      <c r="CW302" s="108">
        <f t="shared" si="2816"/>
        <v>68</v>
      </c>
      <c r="CX302" s="108">
        <f t="shared" si="2816"/>
        <v>2917045.7996049998</v>
      </c>
      <c r="CY302" s="108">
        <f t="shared" si="2816"/>
        <v>43</v>
      </c>
      <c r="CZ302" s="108">
        <f t="shared" si="2816"/>
        <v>1593210.3447119999</v>
      </c>
      <c r="DA302" s="108">
        <f t="shared" si="2816"/>
        <v>148</v>
      </c>
      <c r="DB302" s="108">
        <f t="shared" si="2816"/>
        <v>5865729.3065909995</v>
      </c>
      <c r="DC302" s="108">
        <f t="shared" si="2816"/>
        <v>143</v>
      </c>
      <c r="DD302" s="108">
        <f t="shared" si="2816"/>
        <v>3665371.9708666666</v>
      </c>
      <c r="DE302" s="108">
        <f t="shared" si="2816"/>
        <v>55</v>
      </c>
      <c r="DF302" s="108">
        <f t="shared" si="2816"/>
        <v>1806867.8047699998</v>
      </c>
      <c r="DG302" s="108">
        <f t="shared" si="2816"/>
        <v>0</v>
      </c>
      <c r="DH302" s="108">
        <f t="shared" si="2816"/>
        <v>0</v>
      </c>
      <c r="DI302" s="108">
        <f t="shared" si="2816"/>
        <v>61</v>
      </c>
      <c r="DJ302" s="108">
        <f t="shared" si="2816"/>
        <v>1990820.9419</v>
      </c>
      <c r="DK302" s="108">
        <f t="shared" si="2816"/>
        <v>4</v>
      </c>
      <c r="DL302" s="108">
        <f t="shared" si="2816"/>
        <v>144205.77466666666</v>
      </c>
      <c r="DM302" s="108">
        <f t="shared" si="2816"/>
        <v>24</v>
      </c>
      <c r="DN302" s="108">
        <f t="shared" si="2816"/>
        <v>1118203.7084724999</v>
      </c>
      <c r="DO302" s="108">
        <f t="shared" si="2816"/>
        <v>0</v>
      </c>
      <c r="DP302" s="108">
        <f t="shared" si="2816"/>
        <v>0</v>
      </c>
      <c r="DQ302" s="108">
        <f t="shared" si="2816"/>
        <v>5845</v>
      </c>
      <c r="DR302" s="108">
        <f t="shared" si="2816"/>
        <v>220882508.87055397</v>
      </c>
    </row>
    <row r="303" spans="1:122" ht="30" customHeight="1" x14ac:dyDescent="0.25">
      <c r="A303" s="51"/>
      <c r="B303" s="52">
        <v>261</v>
      </c>
      <c r="C303" s="38" t="s">
        <v>434</v>
      </c>
      <c r="D303" s="39">
        <f t="shared" si="2543"/>
        <v>19063</v>
      </c>
      <c r="E303" s="40">
        <v>18530</v>
      </c>
      <c r="F303" s="40">
        <v>18715</v>
      </c>
      <c r="G303" s="53">
        <v>1.1499999999999999</v>
      </c>
      <c r="H303" s="42">
        <v>1</v>
      </c>
      <c r="I303" s="42">
        <v>1</v>
      </c>
      <c r="J303" s="43"/>
      <c r="K303" s="39">
        <v>1.4</v>
      </c>
      <c r="L303" s="39">
        <v>1.68</v>
      </c>
      <c r="M303" s="39">
        <v>2.23</v>
      </c>
      <c r="N303" s="39">
        <v>2.57</v>
      </c>
      <c r="O303" s="44">
        <v>8</v>
      </c>
      <c r="P303" s="44">
        <f t="shared" ref="P303:P312" si="2817">(O303/12*5*$D303*$G303*$H303*$K303*P$8)+(O303/12*4*$E303*$G303*$I303*$K303*P$9)+(O303/12*3*$F303*$G303*$I303*$K303*P$9)</f>
        <v>257127.35766666665</v>
      </c>
      <c r="Q303" s="44">
        <v>65</v>
      </c>
      <c r="R303" s="44">
        <f t="shared" ref="R303:R312" si="2818">(Q303/12*5*$D303*$G303*$H303*$K303*R$8)+(Q303/12*4*$E303*$G303*$I303*$K303*R$9)+(Q303/12*3*$F303*$G303*$I303*$K303*R$9)</f>
        <v>2089159.7810416669</v>
      </c>
      <c r="S303" s="44">
        <v>0</v>
      </c>
      <c r="T303" s="44">
        <f t="shared" ref="T303:T312" si="2819">(S303/12*5*$D303*$G303*$H303*$K303*T$8)+(S303/12*4*$E303*$G303*$I303*$K303*T$9)+(S303/12*3*$F303*$G303*$I303*$K303*T$9)</f>
        <v>0</v>
      </c>
      <c r="U303" s="44"/>
      <c r="V303" s="44">
        <f t="shared" ref="V303:V312" si="2820">(U303/12*5*$D303*$G303*$H303*$K303*V$8)+(U303/12*4*$E303*$G303*$I303*$K303*V$9)+(U303/12*3*$F303*$G303*$I303*$K303*V$9)</f>
        <v>0</v>
      </c>
      <c r="W303" s="44"/>
      <c r="X303" s="44">
        <f t="shared" ref="X303:X312" si="2821">(W303/12*5*$D303*$G303*$H303*$K303*X$8)+(W303/12*4*$E303*$G303*$I303*$K303*X$9)+(W303/12*3*$F303*$G303*$I303*$K303*X$9)</f>
        <v>0</v>
      </c>
      <c r="Y303" s="44">
        <v>25</v>
      </c>
      <c r="Z303" s="44">
        <f t="shared" ref="Z303:Z312" si="2822">(Y303/12*5*$D303*$G303*$H303*$K303*Z$8)+(Y303/12*4*$E303*$G303*$I303*$K303*Z$9)+(Y303/12*3*$F303*$G303*$I303*$K303*Z$9)</f>
        <v>803522.9927083333</v>
      </c>
      <c r="AA303" s="44">
        <v>0</v>
      </c>
      <c r="AB303" s="44">
        <f t="shared" ref="AB303:AB312" si="2823">(AA303/12*5*$D303*$G303*$H303*$K303*AB$8)+(AA303/12*4*$E303*$G303*$I303*$K303*AB$9)+(AA303/12*3*$F303*$G303*$I303*$K303*AB$9)</f>
        <v>0</v>
      </c>
      <c r="AC303" s="44">
        <v>0</v>
      </c>
      <c r="AD303" s="44">
        <f t="shared" ref="AD303:AD312" si="2824">(AC303/12*5*$D303*$G303*$H303*$K303*AD$8)+(AC303/12*4*$E303*$G303*$I303*$K303*AD$9)+(AC303/12*3*$F303*$G303*$I303*$K303*AD$9)</f>
        <v>0</v>
      </c>
      <c r="AE303" s="44">
        <v>0</v>
      </c>
      <c r="AF303" s="44">
        <f t="shared" ref="AF303:AF312" si="2825">(AE303/12*5*$D303*$G303*$H303*$K303*AF$8)+(AE303/12*4*$E303*$G303*$I303*$K303*AF$9)+(AE303/12*3*$F303*$G303*$I303*$K303*AF$9)</f>
        <v>0</v>
      </c>
      <c r="AG303" s="44">
        <v>6</v>
      </c>
      <c r="AH303" s="44">
        <f t="shared" ref="AH303:AH312" si="2826">(AG303/12*5*$D303*$G303*$H303*$K303*AH$8)+(AG303/12*4*$E303*$G303*$I303*$K303*AH$9)+(AG303/12*3*$F303*$G303*$I303*$K303*AH$9)</f>
        <v>192845.51824999999</v>
      </c>
      <c r="AI303" s="44"/>
      <c r="AJ303" s="44">
        <f t="shared" ref="AJ303:AJ312" si="2827">(AI303/12*5*$D303*$G303*$H303*$K303*AJ$8)+(AI303/12*4*$E303*$G303*$I303*$K303*AJ$9)+(AI303/12*3*$F303*$G303*$I303*$K303*AJ$9)</f>
        <v>0</v>
      </c>
      <c r="AK303" s="44"/>
      <c r="AL303" s="44">
        <f t="shared" ref="AL303:AL312" si="2828">(AK303/12*5*$D303*$G303*$H303*$K303*AL$8)+(AK303/12*4*$E303*$G303*$I303*$K303*AL$9)+(AK303/12*3*$F303*$G303*$I303*$K303*AL$9)</f>
        <v>0</v>
      </c>
      <c r="AM303" s="47">
        <v>0</v>
      </c>
      <c r="AN303" s="44">
        <f t="shared" ref="AN303:AN312" si="2829">(AM303/12*5*$D303*$G303*$H303*$K303*AN$8)+(AM303/12*4*$E303*$G303*$I303*$K303*AN$9)+(AM303/12*3*$F303*$G303*$I303*$K303*AN$9)</f>
        <v>0</v>
      </c>
      <c r="AO303" s="48">
        <v>28</v>
      </c>
      <c r="AP303" s="44">
        <f t="shared" ref="AP303:AP312" si="2830">(AO303/12*5*$D303*$G303*$H303*$L303*AP$8)+(AO303/12*4*$E303*$G303*$I303*$L303*AP$9)+(AO303/12*3*$F303*$G303*$I303*$L303*AP$9)</f>
        <v>1040232.08968</v>
      </c>
      <c r="AQ303" s="44">
        <v>0</v>
      </c>
      <c r="AR303" s="44">
        <f t="shared" ref="AR303:AR312" si="2831">(AQ303/12*5*$D303*$G303*$H303*$L303*AR$8)+(AQ303/12*4*$E303*$G303*$I303*$L303*AR$9)+(AQ303/12*3*$F303*$G303*$I303*$L303*AR$9)</f>
        <v>0</v>
      </c>
      <c r="AS303" s="44">
        <v>35</v>
      </c>
      <c r="AT303" s="44">
        <f t="shared" ref="AT303:AT312" si="2832">(AS303/12*5*$D303*$G303*$H303*$L303*AT$8)+(AS303/12*4*$E303*$G303*$I303*$L303*AT$9)+(AS303/12*3*$F303*$G303*$I303*$L303*AT$10)</f>
        <v>1300290.1120999998</v>
      </c>
      <c r="AU303" s="44"/>
      <c r="AV303" s="44">
        <f t="shared" ref="AV303:AV312" si="2833">(AU303/12*5*$D303*$G303*$H303*$L303*AV$8)+(AU303/12*4*$E303*$G303*$I303*$L303*AV$9)+(AU303/12*3*$F303*$G303*$I303*$L303*AV$9)</f>
        <v>0</v>
      </c>
      <c r="AW303" s="44"/>
      <c r="AX303" s="44">
        <f t="shared" ref="AX303:AX312" si="2834">(AW303/12*5*$D303*$G303*$H303*$K303*AX$8)+(AW303/12*4*$E303*$G303*$I303*$K303*AX$9)+(AW303/12*3*$F303*$G303*$I303*$K303*AX$9)</f>
        <v>0</v>
      </c>
      <c r="AY303" s="44"/>
      <c r="AZ303" s="44">
        <f t="shared" ref="AZ303:AZ312" si="2835">(AY303/12*5*$D303*$G303*$H303*$K303*AZ$8)+(AY303/12*4*$E303*$G303*$I303*$K303*AZ$9)+(AY303/12*3*$F303*$G303*$I303*$K303*AZ$9)</f>
        <v>0</v>
      </c>
      <c r="BA303" s="44">
        <v>3</v>
      </c>
      <c r="BB303" s="44">
        <f t="shared" ref="BB303:BB312" si="2836">(BA303/12*5*$D303*$G303*$H303*$L303*BB$8)+(BA303/12*4*$E303*$G303*$I303*$L303*BB$9)+(BA303/12*3*$F303*$G303*$I303*$L303*BB$9)</f>
        <v>108410.36429999999</v>
      </c>
      <c r="BC303" s="44">
        <v>0</v>
      </c>
      <c r="BD303" s="44">
        <f t="shared" ref="BD303:BD312" si="2837">(BC303/12*5*$D303*$G303*$H303*$K303*BD$8)+(BC303/12*4*$E303*$G303*$I303*$K303*BD$9)+(BC303/12*3*$F303*$G303*$I303*$K303*BD$9)</f>
        <v>0</v>
      </c>
      <c r="BE303" s="44">
        <v>0</v>
      </c>
      <c r="BF303" s="44">
        <f t="shared" ref="BF303:BF312" si="2838">(BE303/12*5*$D303*$G303*$H303*$K303*BF$8)+(BE303/12*4*$E303*$G303*$I303*$K303*BF$9)+(BE303/12*3*$F303*$G303*$I303*$K303*BF$9)</f>
        <v>0</v>
      </c>
      <c r="BG303" s="44">
        <v>0</v>
      </c>
      <c r="BH303" s="44">
        <f t="shared" ref="BH303:BH312" si="2839">(BG303/12*5*$D303*$G303*$H303*$K303*BH$8)+(BG303/12*4*$E303*$G303*$I303*$K303*BH$9)+(BG303/12*3*$F303*$G303*$I303*$K303*BH$9)</f>
        <v>0</v>
      </c>
      <c r="BI303" s="44">
        <v>0</v>
      </c>
      <c r="BJ303" s="44">
        <f t="shared" ref="BJ303:BJ312" si="2840">(BI303/12*5*$D303*$G303*$H303*$L303*BJ$8)+(BI303/12*4*$E303*$G303*$I303*$L303*BJ$9)+(BI303/12*3*$F303*$G303*$I303*$L303*BJ$9)</f>
        <v>0</v>
      </c>
      <c r="BK303" s="44">
        <v>27</v>
      </c>
      <c r="BL303" s="44">
        <f t="shared" ref="BL303:BL312" si="2841">(BK303/12*5*$D303*$G303*$H303*$K303*BL$8)+(BK303/12*4*$E303*$G303*$I303*$K303*BL$9)+(BK303/12*3*$F303*$G303*$I303*$K303*BL$9)</f>
        <v>873674.56811250001</v>
      </c>
      <c r="BM303" s="44">
        <v>56</v>
      </c>
      <c r="BN303" s="44">
        <f t="shared" ref="BN303:BN312" si="2842">(BM303/12*5*$D303*$G303*$H303*$K303*BN$8)+(BM303/12*4*$E303*$G303*$I303*$K303*BN$9)+(BM303/12*3*$F303*$G303*$I303*$K303*BN$10)</f>
        <v>1733720.1494666666</v>
      </c>
      <c r="BO303" s="54">
        <v>0</v>
      </c>
      <c r="BP303" s="44">
        <f t="shared" ref="BP303:BP312" si="2843">(BO303/12*5*$D303*$G303*$H303*$L303*BP$8)+(BO303/12*4*$E303*$G303*$I303*$L303*BP$9)+(BO303/12*3*$F303*$G303*$I303*$L303*BP$9)</f>
        <v>0</v>
      </c>
      <c r="BQ303" s="44">
        <v>0</v>
      </c>
      <c r="BR303" s="44">
        <f t="shared" ref="BR303:BR312" si="2844">(BQ303/12*5*$D303*$G303*$H303*$L303*BR$8)+(BQ303/12*4*$E303*$G303*$I303*$L303*BR$9)+(BQ303/12*3*$F303*$G303*$I303*$L303*BR$9)</f>
        <v>0</v>
      </c>
      <c r="BS303" s="44">
        <v>0</v>
      </c>
      <c r="BT303" s="44">
        <f t="shared" ref="BT303:BT312" si="2845">(BS303/12*5*$D303*$G303*$H303*$K303*BT$8)+(BS303/12*4*$E303*$G303*$I303*$K303*BT$9)+(BS303/12*3*$F303*$G303*$I303*$K303*BT$9)</f>
        <v>0</v>
      </c>
      <c r="BU303" s="44">
        <v>0</v>
      </c>
      <c r="BV303" s="44">
        <f t="shared" ref="BV303:BV312" si="2846">(BU303/12*5*$D303*$G303*$H303*$K303*BV$8)+(BU303/12*4*$E303*$G303*$I303*$K303*BV$9)+(BU303/12*3*$F303*$G303*$I303*$K303*BV$9)</f>
        <v>0</v>
      </c>
      <c r="BW303" s="44">
        <v>0</v>
      </c>
      <c r="BX303" s="44">
        <f t="shared" ref="BX303:BX312" si="2847">(BW303/12*5*$D303*$G303*$H303*$L303*BX$8)+(BW303/12*4*$E303*$G303*$I303*$L303*BX$9)+(BW303/12*3*$F303*$G303*$I303*$L303*BX$9)</f>
        <v>0</v>
      </c>
      <c r="BY303" s="44"/>
      <c r="BZ303" s="44">
        <f t="shared" ref="BZ303:BZ312" si="2848">(BY303/12*5*$D303*$G303*$H303*$L303*BZ$8)+(BY303/12*4*$E303*$G303*$I303*$L303*BZ$9)+(BY303/12*3*$F303*$G303*$I303*$L303*BZ$9)</f>
        <v>0</v>
      </c>
      <c r="CA303" s="44">
        <v>0</v>
      </c>
      <c r="CB303" s="44">
        <f t="shared" ref="CB303:CB312" si="2849">(CA303/12*5*$D303*$G303*$H303*$K303*CB$8)+(CA303/12*4*$E303*$G303*$I303*$K303*CB$9)+(CA303/12*3*$F303*$G303*$I303*$K303*CB$9)</f>
        <v>0</v>
      </c>
      <c r="CC303" s="44"/>
      <c r="CD303" s="44">
        <f t="shared" ref="CD303:CD312" si="2850">(CC303/12*5*$D303*$G303*$H303*$L303*CD$8)+(CC303/12*4*$E303*$G303*$I303*$L303*CD$9)+(CC303/12*3*$F303*$G303*$I303*$L303*CD$9)</f>
        <v>0</v>
      </c>
      <c r="CE303" s="44"/>
      <c r="CF303" s="44">
        <f t="shared" ref="CF303:CF312" si="2851">(CE303/12*5*$D303*$G303*$H303*$K303*CF$8)+(CE303/12*4*$E303*$G303*$I303*$K303*CF$9)+(CE303/12*3*$F303*$G303*$I303*$K303*CF$9)</f>
        <v>0</v>
      </c>
      <c r="CG303" s="44"/>
      <c r="CH303" s="44">
        <f t="shared" ref="CH303:CH312" si="2852">(CG303/12*5*$D303*$G303*$H303*$K303*CH$8)+(CG303/12*4*$E303*$G303*$I303*$K303*CH$9)+(CG303/12*3*$F303*$G303*$I303*$K303*CH$9)</f>
        <v>0</v>
      </c>
      <c r="CI303" s="44"/>
      <c r="CJ303" s="44">
        <f t="shared" ref="CJ303:CJ312" si="2853">(CI303/12*5*$D303*$G303*$H303*$K303*CJ$8)+(CI303/12*4*$E303*$G303*$I303*$K303*CJ$9)+(CI303/12*3*$F303*$G303*$I303*$K303*CJ$9)</f>
        <v>0</v>
      </c>
      <c r="CK303" s="44">
        <v>3</v>
      </c>
      <c r="CL303" s="44">
        <f t="shared" ref="CL303:CL312" si="2854">(CK303/12*5*$D303*$G303*$H303*$K303*CL$8)+(CK303/12*4*$E303*$G303*$I303*$K303*CL$9)+(CK303/12*3*$F303*$G303*$I303*$K303*CL$9)</f>
        <v>90341.970249999984</v>
      </c>
      <c r="CM303" s="44">
        <v>39</v>
      </c>
      <c r="CN303" s="44">
        <f t="shared" ref="CN303:CN312" si="2855">(CM303/12*5*$D303*$G303*$H303*$L303*CN$8)+(CM303/12*4*$E303*$G303*$I303*$L303*CN$9)+(CM303/12*3*$F303*$G303*$I303*$L303*CN$9)</f>
        <v>1436326.5557550001</v>
      </c>
      <c r="CO303" s="44">
        <v>14</v>
      </c>
      <c r="CP303" s="44">
        <f t="shared" ref="CP303:CP312" si="2856">(CO303/12*5*$D303*$G303*$H303*$L303*CP$8)+(CO303/12*4*$E303*$G303*$I303*$L303*CP$9)+(CO303/12*3*$F303*$G303*$I303*$L303*CP$9)</f>
        <v>592746.74319000007</v>
      </c>
      <c r="CQ303" s="49">
        <v>6</v>
      </c>
      <c r="CR303" s="44">
        <f t="shared" ref="CR303:CR312" si="2857">(CQ303/12*5*$D303*$G303*$H303*$K303*CR$8)+(CQ303/12*4*$E303*$G303*$I303*$K303*CR$9)+(CQ303/12*3*$F303*$G303*$I303*$K303*CR$9)</f>
        <v>205198.84699999995</v>
      </c>
      <c r="CS303" s="44"/>
      <c r="CT303" s="44">
        <f t="shared" ref="CT303:CT312" si="2858">(CS303/12*5*$D303*$G303*$H303*$L303*CT$8)+(CS303/12*4*$E303*$G303*$I303*$L303*CT$9)+(CS303/12*3*$F303*$G303*$I303*$L303*CT$9)</f>
        <v>0</v>
      </c>
      <c r="CU303" s="44"/>
      <c r="CV303" s="44">
        <f t="shared" ref="CV303:CV312" si="2859">(CU303/12*5*$D303*$G303*$H303*$L303*CV$8)+(CU303/12*4*$E303*$G303*$I303*$L303*CV$9)+(CU303/12*3*$F303*$G303*$I303*$L303*CV$9)</f>
        <v>0</v>
      </c>
      <c r="CW303" s="44">
        <v>15</v>
      </c>
      <c r="CX303" s="44">
        <f t="shared" ref="CX303:CX312" si="2860">(CW303/12*5*$D303*$G303*$H303*$L303*CX$8)+(CW303/12*4*$E303*$G303*$I303*$L303*CX$9)+(CW303/12*3*$F303*$G303*$I303*$L303*CX$9)</f>
        <v>621873.01732499991</v>
      </c>
      <c r="CY303" s="44"/>
      <c r="CZ303" s="44">
        <f t="shared" ref="CZ303:CZ312" si="2861">(CY303/12*5*$D303*$G303*$H303*$L303*CZ$8)+(CY303/12*4*$E303*$G303*$I303*$L303*CZ$9)+(CY303/12*3*$F303*$G303*$I303*$L303*CZ$9)</f>
        <v>0</v>
      </c>
      <c r="DA303" s="44">
        <v>14</v>
      </c>
      <c r="DB303" s="44">
        <f t="shared" ref="DB303:DB312" si="2862">(DA303/12*5*$D303*$G303*$H303*$L303*DB$8)+(DA303/12*4*$E303*$G303*$I303*$L303*DB$9)+(DA303/12*3*$F303*$G303*$I303*$L303*DB$9)</f>
        <v>580414.81617000001</v>
      </c>
      <c r="DC303" s="44">
        <v>12</v>
      </c>
      <c r="DD303" s="44">
        <f t="shared" ref="DD303:DD312" si="2863">(DC303/12*5*$D303*$G303*$H303*$K303*DD$8)+(DC303/12*4*$E303*$G303*$I303*$K303*DD$9)+(DC303/12*3*$F303*$G303*$I303*$K303*DD$9)</f>
        <v>410397.6939999999</v>
      </c>
      <c r="DE303" s="44">
        <v>4</v>
      </c>
      <c r="DF303" s="44">
        <f t="shared" ref="DF303:DF312" si="2864">(DE303/12*5*$D303*$G303*$H303*$K303*DF$8)+(DE303/12*4*$E303*$G303*$I303*$K303*DF$9)+(DE303/12*3*$F303*$G303*$I303*$K303*DF$9)</f>
        <v>140874.41503333332</v>
      </c>
      <c r="DG303" s="44"/>
      <c r="DH303" s="44">
        <f t="shared" ref="DH303:DH312" si="2865">(DG303/12*5*$D303*$G303*$H303*$L303*DH$8)+(DG303/12*4*$E303*$G303*$I303*$L303*DH$9)+(DG303/12*3*$F303*$G303*$I303*$L303*DH$9)</f>
        <v>0</v>
      </c>
      <c r="DI303" s="44">
        <v>3</v>
      </c>
      <c r="DJ303" s="44">
        <f t="shared" ref="DJ303:DJ312" si="2866">(DI303/12*5*$D303*$G303*$H303*$L303*DJ$8)+(DI303/12*4*$E303*$G303*$I303*$L303*DJ$9)+(DI303/12*3*$F303*$G303*$I303*$L303*DJ$9)</f>
        <v>133508.39669999998</v>
      </c>
      <c r="DK303" s="44"/>
      <c r="DL303" s="44">
        <f t="shared" ref="DL303:DL312" si="2867">(DK303/12*5*$D303*$G303*$H303*$M303*DL$8)+(DK303/12*4*$E303*$G303*$I303*$M303*DL$9)+(DK303/12*3*$F303*$G303*$I303*$M303*DL$9)</f>
        <v>0</v>
      </c>
      <c r="DM303" s="44">
        <v>3</v>
      </c>
      <c r="DN303" s="44">
        <f t="shared" ref="DN303:DN312" si="2868">(DM303/12*5*$D303*$G303*$H303*$N303*DN$8)+(DM303/12*4*$E303*$G303*$I303*$N303*DN$9)+(DM303/12*3*$F303*$G303*$I303*$N303*DN$9)</f>
        <v>197498.59060624996</v>
      </c>
      <c r="DO303" s="44"/>
      <c r="DP303" s="44">
        <f t="shared" si="2541"/>
        <v>0</v>
      </c>
      <c r="DQ303" s="44">
        <f t="shared" ref="DQ303:DR320" si="2869">SUM(O303,Q303,S303,U303,W303,Y303,AA303,AC303,AE303,AG303,AI303,AK303,AM303,AO303,AQ303,AS303,AU303,AW303,AY303,BA303,BC303,BE303,BG303,BI303,BK303,BM303,BO303,BQ303,BS303,BU303,BW303,BY303,CA303,CC303,CE303,CG303,CI303,CK303,CM303,CO303,CQ303,CS303,CU303,CW303,CY303,DA303,DC303,DE303,DG303,DI303,DK303,DM303,DO303)</f>
        <v>366</v>
      </c>
      <c r="DR303" s="44">
        <f t="shared" si="2869"/>
        <v>12808163.979355413</v>
      </c>
    </row>
    <row r="304" spans="1:122" ht="30" customHeight="1" x14ac:dyDescent="0.25">
      <c r="A304" s="51"/>
      <c r="B304" s="52">
        <v>262</v>
      </c>
      <c r="C304" s="38" t="s">
        <v>435</v>
      </c>
      <c r="D304" s="39">
        <f t="shared" si="2543"/>
        <v>19063</v>
      </c>
      <c r="E304" s="40">
        <v>18530</v>
      </c>
      <c r="F304" s="40">
        <v>18715</v>
      </c>
      <c r="G304" s="53">
        <v>1.43</v>
      </c>
      <c r="H304" s="42">
        <v>1</v>
      </c>
      <c r="I304" s="42">
        <v>1</v>
      </c>
      <c r="J304" s="43"/>
      <c r="K304" s="39">
        <v>1.4</v>
      </c>
      <c r="L304" s="39">
        <v>1.68</v>
      </c>
      <c r="M304" s="39">
        <v>2.23</v>
      </c>
      <c r="N304" s="39">
        <v>2.57</v>
      </c>
      <c r="O304" s="44">
        <v>260</v>
      </c>
      <c r="P304" s="44">
        <f t="shared" si="2817"/>
        <v>10391299.084833335</v>
      </c>
      <c r="Q304" s="44">
        <v>118</v>
      </c>
      <c r="R304" s="44">
        <f t="shared" si="2818"/>
        <v>4716051.1231166665</v>
      </c>
      <c r="S304" s="44">
        <v>0</v>
      </c>
      <c r="T304" s="44">
        <f t="shared" si="2819"/>
        <v>0</v>
      </c>
      <c r="U304" s="44"/>
      <c r="V304" s="44">
        <f t="shared" si="2820"/>
        <v>0</v>
      </c>
      <c r="W304" s="44"/>
      <c r="X304" s="44">
        <f t="shared" si="2821"/>
        <v>0</v>
      </c>
      <c r="Y304" s="44">
        <v>30</v>
      </c>
      <c r="Z304" s="44">
        <f t="shared" si="2822"/>
        <v>1198996.04825</v>
      </c>
      <c r="AA304" s="44">
        <v>0</v>
      </c>
      <c r="AB304" s="44">
        <f t="shared" si="2823"/>
        <v>0</v>
      </c>
      <c r="AC304" s="44">
        <v>0</v>
      </c>
      <c r="AD304" s="44">
        <f t="shared" si="2824"/>
        <v>0</v>
      </c>
      <c r="AE304" s="44">
        <v>0</v>
      </c>
      <c r="AF304" s="44">
        <f t="shared" si="2825"/>
        <v>0</v>
      </c>
      <c r="AG304" s="44">
        <v>1</v>
      </c>
      <c r="AH304" s="44">
        <f t="shared" si="2826"/>
        <v>39966.534941666658</v>
      </c>
      <c r="AI304" s="44">
        <v>3</v>
      </c>
      <c r="AJ304" s="44">
        <f t="shared" si="2827"/>
        <v>102089.56257499999</v>
      </c>
      <c r="AK304" s="44"/>
      <c r="AL304" s="44">
        <f t="shared" si="2828"/>
        <v>0</v>
      </c>
      <c r="AM304" s="47">
        <v>0</v>
      </c>
      <c r="AN304" s="44">
        <f t="shared" si="2829"/>
        <v>0</v>
      </c>
      <c r="AO304" s="48">
        <v>21</v>
      </c>
      <c r="AP304" s="44">
        <f t="shared" si="2830"/>
        <v>970129.49233199982</v>
      </c>
      <c r="AQ304" s="44">
        <v>0</v>
      </c>
      <c r="AR304" s="44">
        <f t="shared" si="2831"/>
        <v>0</v>
      </c>
      <c r="AS304" s="44">
        <v>132</v>
      </c>
      <c r="AT304" s="44">
        <f t="shared" si="2832"/>
        <v>6097956.8089439999</v>
      </c>
      <c r="AU304" s="44">
        <v>5</v>
      </c>
      <c r="AV304" s="44">
        <f t="shared" si="2833"/>
        <v>238368.054925</v>
      </c>
      <c r="AW304" s="44"/>
      <c r="AX304" s="44">
        <f t="shared" si="2834"/>
        <v>0</v>
      </c>
      <c r="AY304" s="44"/>
      <c r="AZ304" s="44">
        <f t="shared" si="2835"/>
        <v>0</v>
      </c>
      <c r="BA304" s="44">
        <v>17</v>
      </c>
      <c r="BB304" s="44">
        <f t="shared" si="2836"/>
        <v>763900.27714000002</v>
      </c>
      <c r="BC304" s="44">
        <v>0</v>
      </c>
      <c r="BD304" s="44">
        <f t="shared" si="2837"/>
        <v>0</v>
      </c>
      <c r="BE304" s="44">
        <v>0</v>
      </c>
      <c r="BF304" s="44">
        <f t="shared" si="2838"/>
        <v>0</v>
      </c>
      <c r="BG304" s="44">
        <v>0</v>
      </c>
      <c r="BH304" s="44">
        <f t="shared" si="2839"/>
        <v>0</v>
      </c>
      <c r="BI304" s="44">
        <v>0</v>
      </c>
      <c r="BJ304" s="44">
        <f t="shared" si="2840"/>
        <v>0</v>
      </c>
      <c r="BK304" s="44">
        <v>85</v>
      </c>
      <c r="BL304" s="44">
        <f t="shared" si="2841"/>
        <v>3420133.4542374997</v>
      </c>
      <c r="BM304" s="44">
        <v>255</v>
      </c>
      <c r="BN304" s="44">
        <f t="shared" si="2842"/>
        <v>9816786.5295499992</v>
      </c>
      <c r="BO304" s="54">
        <v>0</v>
      </c>
      <c r="BP304" s="44">
        <f t="shared" si="2843"/>
        <v>0</v>
      </c>
      <c r="BQ304" s="44">
        <v>0</v>
      </c>
      <c r="BR304" s="44">
        <f t="shared" si="2844"/>
        <v>0</v>
      </c>
      <c r="BS304" s="44">
        <v>0</v>
      </c>
      <c r="BT304" s="44">
        <f t="shared" si="2845"/>
        <v>0</v>
      </c>
      <c r="BU304" s="44">
        <v>0</v>
      </c>
      <c r="BV304" s="44">
        <f t="shared" si="2846"/>
        <v>0</v>
      </c>
      <c r="BW304" s="44">
        <v>0</v>
      </c>
      <c r="BX304" s="44">
        <f t="shared" si="2847"/>
        <v>0</v>
      </c>
      <c r="BY304" s="44"/>
      <c r="BZ304" s="44">
        <f t="shared" si="2848"/>
        <v>0</v>
      </c>
      <c r="CA304" s="44">
        <v>0</v>
      </c>
      <c r="CB304" s="44">
        <f t="shared" si="2849"/>
        <v>0</v>
      </c>
      <c r="CC304" s="44">
        <v>6</v>
      </c>
      <c r="CD304" s="44">
        <f t="shared" si="2850"/>
        <v>246579.69335999998</v>
      </c>
      <c r="CE304" s="44">
        <v>30</v>
      </c>
      <c r="CF304" s="44">
        <f t="shared" si="2851"/>
        <v>1154916.0622999999</v>
      </c>
      <c r="CG304" s="44"/>
      <c r="CH304" s="44">
        <f t="shared" si="2852"/>
        <v>0</v>
      </c>
      <c r="CI304" s="44"/>
      <c r="CJ304" s="44">
        <f t="shared" si="2853"/>
        <v>0</v>
      </c>
      <c r="CK304" s="44"/>
      <c r="CL304" s="44">
        <f t="shared" si="2854"/>
        <v>0</v>
      </c>
      <c r="CM304" s="44">
        <v>18</v>
      </c>
      <c r="CN304" s="44">
        <f t="shared" si="2855"/>
        <v>824326.5450419999</v>
      </c>
      <c r="CO304" s="44"/>
      <c r="CP304" s="44">
        <f t="shared" si="2856"/>
        <v>0</v>
      </c>
      <c r="CQ304" s="49"/>
      <c r="CR304" s="44">
        <f t="shared" si="2857"/>
        <v>0</v>
      </c>
      <c r="CS304" s="44"/>
      <c r="CT304" s="44">
        <f t="shared" si="2858"/>
        <v>0</v>
      </c>
      <c r="CU304" s="44"/>
      <c r="CV304" s="44">
        <f t="shared" si="2859"/>
        <v>0</v>
      </c>
      <c r="CW304" s="44"/>
      <c r="CX304" s="44">
        <f t="shared" si="2860"/>
        <v>0</v>
      </c>
      <c r="CY304" s="44">
        <v>1</v>
      </c>
      <c r="CZ304" s="44">
        <f t="shared" si="2861"/>
        <v>51456.961555999987</v>
      </c>
      <c r="DA304" s="44">
        <v>22</v>
      </c>
      <c r="DB304" s="44">
        <f t="shared" si="2862"/>
        <v>1134152.1811619999</v>
      </c>
      <c r="DC304" s="44"/>
      <c r="DD304" s="44">
        <f t="shared" si="2863"/>
        <v>0</v>
      </c>
      <c r="DE304" s="44"/>
      <c r="DF304" s="44">
        <f t="shared" si="2864"/>
        <v>0</v>
      </c>
      <c r="DG304" s="44"/>
      <c r="DH304" s="44">
        <f t="shared" si="2865"/>
        <v>0</v>
      </c>
      <c r="DI304" s="44">
        <v>3</v>
      </c>
      <c r="DJ304" s="44">
        <f t="shared" si="2866"/>
        <v>166014.78894</v>
      </c>
      <c r="DK304" s="44"/>
      <c r="DL304" s="44">
        <f t="shared" si="2867"/>
        <v>0</v>
      </c>
      <c r="DM304" s="44"/>
      <c r="DN304" s="44">
        <f t="shared" si="2868"/>
        <v>0</v>
      </c>
      <c r="DO304" s="44"/>
      <c r="DP304" s="44">
        <f t="shared" si="2541"/>
        <v>0</v>
      </c>
      <c r="DQ304" s="44">
        <f t="shared" si="2869"/>
        <v>1007</v>
      </c>
      <c r="DR304" s="44">
        <f t="shared" si="2869"/>
        <v>41333123.203205153</v>
      </c>
    </row>
    <row r="305" spans="1:122" ht="30" customHeight="1" x14ac:dyDescent="0.25">
      <c r="A305" s="51"/>
      <c r="B305" s="52">
        <v>263</v>
      </c>
      <c r="C305" s="38" t="s">
        <v>436</v>
      </c>
      <c r="D305" s="39">
        <f t="shared" si="2543"/>
        <v>19063</v>
      </c>
      <c r="E305" s="40">
        <v>18530</v>
      </c>
      <c r="F305" s="40">
        <v>18715</v>
      </c>
      <c r="G305" s="53">
        <v>3</v>
      </c>
      <c r="H305" s="42">
        <v>1</v>
      </c>
      <c r="I305" s="42">
        <v>1</v>
      </c>
      <c r="J305" s="43"/>
      <c r="K305" s="39">
        <v>1.4</v>
      </c>
      <c r="L305" s="39">
        <v>1.68</v>
      </c>
      <c r="M305" s="39">
        <v>2.23</v>
      </c>
      <c r="N305" s="39">
        <v>2.57</v>
      </c>
      <c r="O305" s="44">
        <v>54</v>
      </c>
      <c r="P305" s="44">
        <f t="shared" si="2817"/>
        <v>4527677.3849999998</v>
      </c>
      <c r="Q305" s="44">
        <v>5</v>
      </c>
      <c r="R305" s="44">
        <f t="shared" si="2818"/>
        <v>419229.38750000001</v>
      </c>
      <c r="S305" s="44"/>
      <c r="T305" s="44">
        <f t="shared" si="2819"/>
        <v>0</v>
      </c>
      <c r="U305" s="44"/>
      <c r="V305" s="44">
        <f t="shared" si="2820"/>
        <v>0</v>
      </c>
      <c r="W305" s="44"/>
      <c r="X305" s="44">
        <f t="shared" si="2821"/>
        <v>0</v>
      </c>
      <c r="Y305" s="44">
        <v>25</v>
      </c>
      <c r="Z305" s="44">
        <f t="shared" si="2822"/>
        <v>2096146.9375</v>
      </c>
      <c r="AA305" s="44"/>
      <c r="AB305" s="44">
        <f t="shared" si="2823"/>
        <v>0</v>
      </c>
      <c r="AC305" s="44"/>
      <c r="AD305" s="44">
        <f t="shared" si="2824"/>
        <v>0</v>
      </c>
      <c r="AE305" s="44">
        <v>0</v>
      </c>
      <c r="AF305" s="44">
        <f t="shared" si="2825"/>
        <v>0</v>
      </c>
      <c r="AG305" s="44">
        <v>0</v>
      </c>
      <c r="AH305" s="44">
        <f t="shared" si="2826"/>
        <v>0</v>
      </c>
      <c r="AI305" s="44"/>
      <c r="AJ305" s="44">
        <f t="shared" si="2827"/>
        <v>0</v>
      </c>
      <c r="AK305" s="44"/>
      <c r="AL305" s="44">
        <f t="shared" si="2828"/>
        <v>0</v>
      </c>
      <c r="AM305" s="47">
        <v>0</v>
      </c>
      <c r="AN305" s="44">
        <f t="shared" si="2829"/>
        <v>0</v>
      </c>
      <c r="AO305" s="48">
        <v>0</v>
      </c>
      <c r="AP305" s="44">
        <f t="shared" si="2830"/>
        <v>0</v>
      </c>
      <c r="AQ305" s="44"/>
      <c r="AR305" s="44">
        <f t="shared" si="2831"/>
        <v>0</v>
      </c>
      <c r="AS305" s="44">
        <v>5</v>
      </c>
      <c r="AT305" s="44">
        <f t="shared" si="2832"/>
        <v>484580.16599999997</v>
      </c>
      <c r="AU305" s="44"/>
      <c r="AV305" s="44">
        <f t="shared" si="2833"/>
        <v>0</v>
      </c>
      <c r="AW305" s="44"/>
      <c r="AX305" s="44">
        <f t="shared" si="2834"/>
        <v>0</v>
      </c>
      <c r="AY305" s="44"/>
      <c r="AZ305" s="44">
        <f t="shared" si="2835"/>
        <v>0</v>
      </c>
      <c r="BA305" s="44"/>
      <c r="BB305" s="44">
        <f t="shared" si="2836"/>
        <v>0</v>
      </c>
      <c r="BC305" s="44"/>
      <c r="BD305" s="44">
        <f t="shared" si="2837"/>
        <v>0</v>
      </c>
      <c r="BE305" s="44"/>
      <c r="BF305" s="44">
        <f t="shared" si="2838"/>
        <v>0</v>
      </c>
      <c r="BG305" s="44"/>
      <c r="BH305" s="44">
        <f t="shared" si="2839"/>
        <v>0</v>
      </c>
      <c r="BI305" s="44"/>
      <c r="BJ305" s="44">
        <f t="shared" si="2840"/>
        <v>0</v>
      </c>
      <c r="BK305" s="44">
        <v>36</v>
      </c>
      <c r="BL305" s="44">
        <f t="shared" si="2841"/>
        <v>3038868.0630000001</v>
      </c>
      <c r="BM305" s="44">
        <v>5</v>
      </c>
      <c r="BN305" s="44">
        <f t="shared" si="2842"/>
        <v>403816.80499999993</v>
      </c>
      <c r="BO305" s="54"/>
      <c r="BP305" s="44">
        <f t="shared" si="2843"/>
        <v>0</v>
      </c>
      <c r="BQ305" s="44"/>
      <c r="BR305" s="44">
        <f t="shared" si="2844"/>
        <v>0</v>
      </c>
      <c r="BS305" s="44"/>
      <c r="BT305" s="44">
        <f t="shared" si="2845"/>
        <v>0</v>
      </c>
      <c r="BU305" s="44"/>
      <c r="BV305" s="44">
        <f t="shared" si="2846"/>
        <v>0</v>
      </c>
      <c r="BW305" s="44"/>
      <c r="BX305" s="44">
        <f t="shared" si="2847"/>
        <v>0</v>
      </c>
      <c r="BY305" s="44"/>
      <c r="BZ305" s="44">
        <f t="shared" si="2848"/>
        <v>0</v>
      </c>
      <c r="CA305" s="44"/>
      <c r="CB305" s="44">
        <f t="shared" si="2849"/>
        <v>0</v>
      </c>
      <c r="CC305" s="44"/>
      <c r="CD305" s="44">
        <f t="shared" si="2850"/>
        <v>0</v>
      </c>
      <c r="CE305" s="44"/>
      <c r="CF305" s="44">
        <f t="shared" si="2851"/>
        <v>0</v>
      </c>
      <c r="CG305" s="44"/>
      <c r="CH305" s="44">
        <f t="shared" si="2852"/>
        <v>0</v>
      </c>
      <c r="CI305" s="44"/>
      <c r="CJ305" s="44">
        <f t="shared" si="2853"/>
        <v>0</v>
      </c>
      <c r="CK305" s="44"/>
      <c r="CL305" s="44">
        <f t="shared" si="2854"/>
        <v>0</v>
      </c>
      <c r="CM305" s="44"/>
      <c r="CN305" s="44">
        <f t="shared" si="2855"/>
        <v>0</v>
      </c>
      <c r="CO305" s="44"/>
      <c r="CP305" s="44">
        <f t="shared" si="2856"/>
        <v>0</v>
      </c>
      <c r="CQ305" s="49"/>
      <c r="CR305" s="44">
        <f t="shared" si="2857"/>
        <v>0</v>
      </c>
      <c r="CS305" s="44"/>
      <c r="CT305" s="44">
        <f t="shared" si="2858"/>
        <v>0</v>
      </c>
      <c r="CU305" s="44"/>
      <c r="CV305" s="44">
        <f t="shared" si="2859"/>
        <v>0</v>
      </c>
      <c r="CW305" s="44"/>
      <c r="CX305" s="44">
        <f t="shared" si="2860"/>
        <v>0</v>
      </c>
      <c r="CY305" s="44"/>
      <c r="CZ305" s="44">
        <f t="shared" si="2861"/>
        <v>0</v>
      </c>
      <c r="DA305" s="44"/>
      <c r="DB305" s="44">
        <f t="shared" si="2862"/>
        <v>0</v>
      </c>
      <c r="DC305" s="44"/>
      <c r="DD305" s="44">
        <f t="shared" si="2863"/>
        <v>0</v>
      </c>
      <c r="DE305" s="44"/>
      <c r="DF305" s="44">
        <f t="shared" si="2864"/>
        <v>0</v>
      </c>
      <c r="DG305" s="44"/>
      <c r="DH305" s="44">
        <f t="shared" si="2865"/>
        <v>0</v>
      </c>
      <c r="DI305" s="44">
        <v>1</v>
      </c>
      <c r="DJ305" s="44">
        <f t="shared" si="2866"/>
        <v>116094.25799999999</v>
      </c>
      <c r="DK305" s="44"/>
      <c r="DL305" s="44">
        <f t="shared" si="2867"/>
        <v>0</v>
      </c>
      <c r="DM305" s="44"/>
      <c r="DN305" s="44">
        <f t="shared" si="2868"/>
        <v>0</v>
      </c>
      <c r="DO305" s="44"/>
      <c r="DP305" s="44">
        <f t="shared" si="2541"/>
        <v>0</v>
      </c>
      <c r="DQ305" s="44">
        <f t="shared" si="2869"/>
        <v>131</v>
      </c>
      <c r="DR305" s="44">
        <f t="shared" si="2869"/>
        <v>11086413.001999998</v>
      </c>
    </row>
    <row r="306" spans="1:122" ht="30" customHeight="1" x14ac:dyDescent="0.25">
      <c r="A306" s="51"/>
      <c r="B306" s="52">
        <v>264</v>
      </c>
      <c r="C306" s="38" t="s">
        <v>437</v>
      </c>
      <c r="D306" s="39">
        <f t="shared" si="2543"/>
        <v>19063</v>
      </c>
      <c r="E306" s="40">
        <v>18530</v>
      </c>
      <c r="F306" s="40">
        <v>18715</v>
      </c>
      <c r="G306" s="53">
        <v>4.3</v>
      </c>
      <c r="H306" s="42">
        <v>1</v>
      </c>
      <c r="I306" s="42">
        <v>1</v>
      </c>
      <c r="J306" s="43"/>
      <c r="K306" s="39">
        <v>1.4</v>
      </c>
      <c r="L306" s="39">
        <v>1.68</v>
      </c>
      <c r="M306" s="39">
        <v>2.23</v>
      </c>
      <c r="N306" s="39">
        <v>2.57</v>
      </c>
      <c r="O306" s="44">
        <v>10</v>
      </c>
      <c r="P306" s="44">
        <f t="shared" si="2817"/>
        <v>1201790.9108333334</v>
      </c>
      <c r="Q306" s="44"/>
      <c r="R306" s="44">
        <f t="shared" si="2818"/>
        <v>0</v>
      </c>
      <c r="S306" s="44"/>
      <c r="T306" s="44">
        <f t="shared" si="2819"/>
        <v>0</v>
      </c>
      <c r="U306" s="44"/>
      <c r="V306" s="44">
        <f t="shared" si="2820"/>
        <v>0</v>
      </c>
      <c r="W306" s="44"/>
      <c r="X306" s="44">
        <f t="shared" si="2821"/>
        <v>0</v>
      </c>
      <c r="Y306" s="44">
        <v>0</v>
      </c>
      <c r="Z306" s="44">
        <f t="shared" si="2822"/>
        <v>0</v>
      </c>
      <c r="AA306" s="44"/>
      <c r="AB306" s="44">
        <f t="shared" si="2823"/>
        <v>0</v>
      </c>
      <c r="AC306" s="44"/>
      <c r="AD306" s="44">
        <f t="shared" si="2824"/>
        <v>0</v>
      </c>
      <c r="AE306" s="44">
        <v>0</v>
      </c>
      <c r="AF306" s="44">
        <f t="shared" si="2825"/>
        <v>0</v>
      </c>
      <c r="AG306" s="44">
        <v>0</v>
      </c>
      <c r="AH306" s="44">
        <f t="shared" si="2826"/>
        <v>0</v>
      </c>
      <c r="AI306" s="44"/>
      <c r="AJ306" s="44">
        <f t="shared" si="2827"/>
        <v>0</v>
      </c>
      <c r="AK306" s="44"/>
      <c r="AL306" s="44">
        <f t="shared" si="2828"/>
        <v>0</v>
      </c>
      <c r="AM306" s="47">
        <v>0</v>
      </c>
      <c r="AN306" s="44">
        <f t="shared" si="2829"/>
        <v>0</v>
      </c>
      <c r="AO306" s="48">
        <v>0</v>
      </c>
      <c r="AP306" s="44">
        <f t="shared" si="2830"/>
        <v>0</v>
      </c>
      <c r="AQ306" s="44"/>
      <c r="AR306" s="44">
        <f t="shared" si="2831"/>
        <v>0</v>
      </c>
      <c r="AS306" s="44">
        <v>2</v>
      </c>
      <c r="AT306" s="44">
        <f t="shared" si="2832"/>
        <v>277825.96183999995</v>
      </c>
      <c r="AU306" s="44"/>
      <c r="AV306" s="44">
        <f t="shared" si="2833"/>
        <v>0</v>
      </c>
      <c r="AW306" s="44"/>
      <c r="AX306" s="44">
        <f t="shared" si="2834"/>
        <v>0</v>
      </c>
      <c r="AY306" s="44"/>
      <c r="AZ306" s="44">
        <f t="shared" si="2835"/>
        <v>0</v>
      </c>
      <c r="BA306" s="44"/>
      <c r="BB306" s="44">
        <f t="shared" si="2836"/>
        <v>0</v>
      </c>
      <c r="BC306" s="44"/>
      <c r="BD306" s="44">
        <f t="shared" si="2837"/>
        <v>0</v>
      </c>
      <c r="BE306" s="44"/>
      <c r="BF306" s="44">
        <f t="shared" si="2838"/>
        <v>0</v>
      </c>
      <c r="BG306" s="44"/>
      <c r="BH306" s="44">
        <f t="shared" si="2839"/>
        <v>0</v>
      </c>
      <c r="BI306" s="44"/>
      <c r="BJ306" s="44">
        <f t="shared" si="2840"/>
        <v>0</v>
      </c>
      <c r="BK306" s="44">
        <v>2</v>
      </c>
      <c r="BL306" s="44">
        <f t="shared" si="2841"/>
        <v>241983.93834999995</v>
      </c>
      <c r="BM306" s="44">
        <v>2</v>
      </c>
      <c r="BN306" s="44">
        <f t="shared" si="2842"/>
        <v>231521.63486666666</v>
      </c>
      <c r="BO306" s="54"/>
      <c r="BP306" s="44">
        <f t="shared" si="2843"/>
        <v>0</v>
      </c>
      <c r="BQ306" s="44"/>
      <c r="BR306" s="44">
        <f t="shared" si="2844"/>
        <v>0</v>
      </c>
      <c r="BS306" s="44"/>
      <c r="BT306" s="44">
        <f t="shared" si="2845"/>
        <v>0</v>
      </c>
      <c r="BU306" s="44"/>
      <c r="BV306" s="44">
        <f t="shared" si="2846"/>
        <v>0</v>
      </c>
      <c r="BW306" s="44"/>
      <c r="BX306" s="44">
        <f t="shared" si="2847"/>
        <v>0</v>
      </c>
      <c r="BY306" s="44"/>
      <c r="BZ306" s="44">
        <f t="shared" si="2848"/>
        <v>0</v>
      </c>
      <c r="CA306" s="44"/>
      <c r="CB306" s="44">
        <f t="shared" si="2849"/>
        <v>0</v>
      </c>
      <c r="CC306" s="44"/>
      <c r="CD306" s="44">
        <f t="shared" si="2850"/>
        <v>0</v>
      </c>
      <c r="CE306" s="44"/>
      <c r="CF306" s="44">
        <f t="shared" si="2851"/>
        <v>0</v>
      </c>
      <c r="CG306" s="44"/>
      <c r="CH306" s="44">
        <f t="shared" si="2852"/>
        <v>0</v>
      </c>
      <c r="CI306" s="44"/>
      <c r="CJ306" s="44">
        <f t="shared" si="2853"/>
        <v>0</v>
      </c>
      <c r="CK306" s="44"/>
      <c r="CL306" s="44">
        <f t="shared" si="2854"/>
        <v>0</v>
      </c>
      <c r="CM306" s="44"/>
      <c r="CN306" s="44">
        <f t="shared" si="2855"/>
        <v>0</v>
      </c>
      <c r="CO306" s="44"/>
      <c r="CP306" s="44">
        <f t="shared" si="2856"/>
        <v>0</v>
      </c>
      <c r="CQ306" s="49"/>
      <c r="CR306" s="44">
        <f t="shared" si="2857"/>
        <v>0</v>
      </c>
      <c r="CS306" s="44"/>
      <c r="CT306" s="44">
        <f t="shared" si="2858"/>
        <v>0</v>
      </c>
      <c r="CU306" s="44"/>
      <c r="CV306" s="44">
        <f t="shared" si="2859"/>
        <v>0</v>
      </c>
      <c r="CW306" s="44"/>
      <c r="CX306" s="44">
        <f t="shared" si="2860"/>
        <v>0</v>
      </c>
      <c r="CY306" s="44"/>
      <c r="CZ306" s="44">
        <f t="shared" si="2861"/>
        <v>0</v>
      </c>
      <c r="DA306" s="44"/>
      <c r="DB306" s="44">
        <f t="shared" si="2862"/>
        <v>0</v>
      </c>
      <c r="DC306" s="44"/>
      <c r="DD306" s="44">
        <f t="shared" si="2863"/>
        <v>0</v>
      </c>
      <c r="DE306" s="44"/>
      <c r="DF306" s="44">
        <f t="shared" si="2864"/>
        <v>0</v>
      </c>
      <c r="DG306" s="44"/>
      <c r="DH306" s="44">
        <f t="shared" si="2865"/>
        <v>0</v>
      </c>
      <c r="DI306" s="44"/>
      <c r="DJ306" s="44">
        <f t="shared" si="2866"/>
        <v>0</v>
      </c>
      <c r="DK306" s="44"/>
      <c r="DL306" s="44">
        <f t="shared" si="2867"/>
        <v>0</v>
      </c>
      <c r="DM306" s="44"/>
      <c r="DN306" s="44">
        <f t="shared" si="2868"/>
        <v>0</v>
      </c>
      <c r="DO306" s="44"/>
      <c r="DP306" s="44">
        <f t="shared" si="2541"/>
        <v>0</v>
      </c>
      <c r="DQ306" s="44">
        <f t="shared" si="2869"/>
        <v>16</v>
      </c>
      <c r="DR306" s="44">
        <f t="shared" si="2869"/>
        <v>1953122.4458900001</v>
      </c>
    </row>
    <row r="307" spans="1:122" ht="30" customHeight="1" x14ac:dyDescent="0.25">
      <c r="A307" s="51"/>
      <c r="B307" s="52">
        <v>265</v>
      </c>
      <c r="C307" s="38" t="s">
        <v>438</v>
      </c>
      <c r="D307" s="39">
        <f t="shared" si="2543"/>
        <v>19063</v>
      </c>
      <c r="E307" s="40">
        <v>18530</v>
      </c>
      <c r="F307" s="40">
        <v>18715</v>
      </c>
      <c r="G307" s="53">
        <v>2.42</v>
      </c>
      <c r="H307" s="42">
        <v>1</v>
      </c>
      <c r="I307" s="42">
        <v>1</v>
      </c>
      <c r="J307" s="43"/>
      <c r="K307" s="39">
        <v>1.4</v>
      </c>
      <c r="L307" s="39">
        <v>1.68</v>
      </c>
      <c r="M307" s="39">
        <v>2.23</v>
      </c>
      <c r="N307" s="39">
        <v>2.57</v>
      </c>
      <c r="O307" s="44">
        <v>9</v>
      </c>
      <c r="P307" s="44">
        <f t="shared" si="2817"/>
        <v>608721.07065000001</v>
      </c>
      <c r="Q307" s="44">
        <v>10</v>
      </c>
      <c r="R307" s="44">
        <f t="shared" si="2818"/>
        <v>676356.74516666669</v>
      </c>
      <c r="S307" s="44">
        <v>0</v>
      </c>
      <c r="T307" s="44">
        <f t="shared" si="2819"/>
        <v>0</v>
      </c>
      <c r="U307" s="44"/>
      <c r="V307" s="44">
        <f t="shared" si="2820"/>
        <v>0</v>
      </c>
      <c r="W307" s="44"/>
      <c r="X307" s="44">
        <f t="shared" si="2821"/>
        <v>0</v>
      </c>
      <c r="Y307" s="44">
        <v>0</v>
      </c>
      <c r="Z307" s="44">
        <f t="shared" si="2822"/>
        <v>0</v>
      </c>
      <c r="AA307" s="44">
        <v>0</v>
      </c>
      <c r="AB307" s="44">
        <f t="shared" si="2823"/>
        <v>0</v>
      </c>
      <c r="AC307" s="44">
        <v>0</v>
      </c>
      <c r="AD307" s="44">
        <f t="shared" si="2824"/>
        <v>0</v>
      </c>
      <c r="AE307" s="44">
        <v>0</v>
      </c>
      <c r="AF307" s="44">
        <f t="shared" si="2825"/>
        <v>0</v>
      </c>
      <c r="AG307" s="44">
        <v>1</v>
      </c>
      <c r="AH307" s="44">
        <f t="shared" si="2826"/>
        <v>67635.674516666651</v>
      </c>
      <c r="AI307" s="44">
        <v>0</v>
      </c>
      <c r="AJ307" s="44">
        <f t="shared" si="2827"/>
        <v>0</v>
      </c>
      <c r="AK307" s="44"/>
      <c r="AL307" s="44">
        <f t="shared" si="2828"/>
        <v>0</v>
      </c>
      <c r="AM307" s="47">
        <v>0</v>
      </c>
      <c r="AN307" s="44">
        <f t="shared" si="2829"/>
        <v>0</v>
      </c>
      <c r="AO307" s="48">
        <v>1</v>
      </c>
      <c r="AP307" s="44">
        <f t="shared" si="2830"/>
        <v>78178.933447999996</v>
      </c>
      <c r="AQ307" s="44">
        <v>0</v>
      </c>
      <c r="AR307" s="44">
        <f t="shared" si="2831"/>
        <v>0</v>
      </c>
      <c r="AS307" s="44">
        <v>9</v>
      </c>
      <c r="AT307" s="44">
        <f t="shared" si="2832"/>
        <v>703610.40103200008</v>
      </c>
      <c r="AU307" s="44">
        <v>0</v>
      </c>
      <c r="AV307" s="44">
        <f t="shared" si="2833"/>
        <v>0</v>
      </c>
      <c r="AW307" s="44"/>
      <c r="AX307" s="44">
        <f t="shared" si="2834"/>
        <v>0</v>
      </c>
      <c r="AY307" s="44"/>
      <c r="AZ307" s="44">
        <f t="shared" si="2835"/>
        <v>0</v>
      </c>
      <c r="BA307" s="44">
        <v>0</v>
      </c>
      <c r="BB307" s="44">
        <f t="shared" si="2836"/>
        <v>0</v>
      </c>
      <c r="BC307" s="44">
        <v>0</v>
      </c>
      <c r="BD307" s="44">
        <f t="shared" si="2837"/>
        <v>0</v>
      </c>
      <c r="BE307" s="44">
        <v>0</v>
      </c>
      <c r="BF307" s="44">
        <f t="shared" si="2838"/>
        <v>0</v>
      </c>
      <c r="BG307" s="44">
        <v>0</v>
      </c>
      <c r="BH307" s="44">
        <f t="shared" si="2839"/>
        <v>0</v>
      </c>
      <c r="BI307" s="44">
        <v>0</v>
      </c>
      <c r="BJ307" s="44">
        <f t="shared" si="2840"/>
        <v>0</v>
      </c>
      <c r="BK307" s="44">
        <v>3</v>
      </c>
      <c r="BL307" s="44">
        <f t="shared" si="2841"/>
        <v>204279.46423499996</v>
      </c>
      <c r="BM307" s="44">
        <v>2</v>
      </c>
      <c r="BN307" s="44">
        <f t="shared" si="2842"/>
        <v>130298.22241333332</v>
      </c>
      <c r="BO307" s="54">
        <v>0</v>
      </c>
      <c r="BP307" s="44">
        <f t="shared" si="2843"/>
        <v>0</v>
      </c>
      <c r="BQ307" s="44">
        <v>0</v>
      </c>
      <c r="BR307" s="44">
        <f t="shared" si="2844"/>
        <v>0</v>
      </c>
      <c r="BS307" s="44">
        <v>0</v>
      </c>
      <c r="BT307" s="44">
        <f t="shared" si="2845"/>
        <v>0</v>
      </c>
      <c r="BU307" s="44">
        <v>0</v>
      </c>
      <c r="BV307" s="44">
        <f t="shared" si="2846"/>
        <v>0</v>
      </c>
      <c r="BW307" s="44">
        <v>0</v>
      </c>
      <c r="BX307" s="44">
        <f t="shared" si="2847"/>
        <v>0</v>
      </c>
      <c r="BY307" s="44"/>
      <c r="BZ307" s="44">
        <f t="shared" si="2848"/>
        <v>0</v>
      </c>
      <c r="CA307" s="44">
        <v>0</v>
      </c>
      <c r="CB307" s="44">
        <f t="shared" si="2849"/>
        <v>0</v>
      </c>
      <c r="CC307" s="44">
        <v>0</v>
      </c>
      <c r="CD307" s="44">
        <f t="shared" si="2850"/>
        <v>0</v>
      </c>
      <c r="CE307" s="44">
        <v>0</v>
      </c>
      <c r="CF307" s="44">
        <f t="shared" si="2851"/>
        <v>0</v>
      </c>
      <c r="CG307" s="44"/>
      <c r="CH307" s="44">
        <f t="shared" si="2852"/>
        <v>0</v>
      </c>
      <c r="CI307" s="44"/>
      <c r="CJ307" s="44">
        <f t="shared" si="2853"/>
        <v>0</v>
      </c>
      <c r="CK307" s="44">
        <v>2</v>
      </c>
      <c r="CL307" s="44">
        <f t="shared" si="2854"/>
        <v>126740.61913333331</v>
      </c>
      <c r="CM307" s="44">
        <v>4</v>
      </c>
      <c r="CN307" s="44">
        <f t="shared" si="2855"/>
        <v>310003.14514399995</v>
      </c>
      <c r="CO307" s="44"/>
      <c r="CP307" s="44">
        <f t="shared" si="2856"/>
        <v>0</v>
      </c>
      <c r="CQ307" s="49"/>
      <c r="CR307" s="44">
        <f t="shared" si="2857"/>
        <v>0</v>
      </c>
      <c r="CS307" s="44">
        <v>3</v>
      </c>
      <c r="CT307" s="44">
        <f t="shared" si="2858"/>
        <v>261243.035592</v>
      </c>
      <c r="CU307" s="44"/>
      <c r="CV307" s="44">
        <f t="shared" si="2859"/>
        <v>0</v>
      </c>
      <c r="CW307" s="44"/>
      <c r="CX307" s="44">
        <f t="shared" si="2860"/>
        <v>0</v>
      </c>
      <c r="CY307" s="44">
        <v>4</v>
      </c>
      <c r="CZ307" s="44">
        <f t="shared" si="2861"/>
        <v>348324.047456</v>
      </c>
      <c r="DA307" s="44">
        <v>4</v>
      </c>
      <c r="DB307" s="44">
        <f t="shared" si="2862"/>
        <v>348969.90189599991</v>
      </c>
      <c r="DC307" s="44"/>
      <c r="DD307" s="44">
        <f t="shared" si="2863"/>
        <v>0</v>
      </c>
      <c r="DE307" s="44">
        <v>3</v>
      </c>
      <c r="DF307" s="44">
        <f t="shared" si="2864"/>
        <v>222336.57676999999</v>
      </c>
      <c r="DG307" s="44"/>
      <c r="DH307" s="44">
        <f t="shared" si="2865"/>
        <v>0</v>
      </c>
      <c r="DI307" s="44"/>
      <c r="DJ307" s="44">
        <f t="shared" si="2866"/>
        <v>0</v>
      </c>
      <c r="DK307" s="44"/>
      <c r="DL307" s="44">
        <f t="shared" si="2867"/>
        <v>0</v>
      </c>
      <c r="DM307" s="44">
        <v>1</v>
      </c>
      <c r="DN307" s="44">
        <f t="shared" si="2868"/>
        <v>138535.2432658333</v>
      </c>
      <c r="DO307" s="44"/>
      <c r="DP307" s="44">
        <f t="shared" si="2541"/>
        <v>0</v>
      </c>
      <c r="DQ307" s="44">
        <f t="shared" si="2869"/>
        <v>56</v>
      </c>
      <c r="DR307" s="44">
        <f t="shared" si="2869"/>
        <v>4225233.080718833</v>
      </c>
    </row>
    <row r="308" spans="1:122" ht="30" customHeight="1" x14ac:dyDescent="0.25">
      <c r="A308" s="51"/>
      <c r="B308" s="52">
        <v>266</v>
      </c>
      <c r="C308" s="38" t="s">
        <v>439</v>
      </c>
      <c r="D308" s="39">
        <f t="shared" si="2543"/>
        <v>19063</v>
      </c>
      <c r="E308" s="40">
        <v>18530</v>
      </c>
      <c r="F308" s="40">
        <v>18715</v>
      </c>
      <c r="G308" s="53">
        <v>2.69</v>
      </c>
      <c r="H308" s="42">
        <v>1</v>
      </c>
      <c r="I308" s="42">
        <v>1</v>
      </c>
      <c r="J308" s="43"/>
      <c r="K308" s="39">
        <v>1.4</v>
      </c>
      <c r="L308" s="39">
        <v>1.68</v>
      </c>
      <c r="M308" s="39">
        <v>2.23</v>
      </c>
      <c r="N308" s="39">
        <v>2.57</v>
      </c>
      <c r="O308" s="44">
        <v>1</v>
      </c>
      <c r="P308" s="44">
        <f t="shared" si="2817"/>
        <v>75181.803491666651</v>
      </c>
      <c r="Q308" s="44">
        <v>5</v>
      </c>
      <c r="R308" s="44">
        <f t="shared" si="2818"/>
        <v>375909.01745833328</v>
      </c>
      <c r="S308" s="44">
        <v>0</v>
      </c>
      <c r="T308" s="44">
        <f t="shared" si="2819"/>
        <v>0</v>
      </c>
      <c r="U308" s="44"/>
      <c r="V308" s="44">
        <f t="shared" si="2820"/>
        <v>0</v>
      </c>
      <c r="W308" s="44">
        <v>13</v>
      </c>
      <c r="X308" s="44">
        <f t="shared" si="2821"/>
        <v>983974.22373249987</v>
      </c>
      <c r="Y308" s="44">
        <v>0</v>
      </c>
      <c r="Z308" s="44">
        <f t="shared" si="2822"/>
        <v>0</v>
      </c>
      <c r="AA308" s="44">
        <v>0</v>
      </c>
      <c r="AB308" s="44">
        <f t="shared" si="2823"/>
        <v>0</v>
      </c>
      <c r="AC308" s="44">
        <v>0</v>
      </c>
      <c r="AD308" s="44">
        <f t="shared" si="2824"/>
        <v>0</v>
      </c>
      <c r="AE308" s="44">
        <v>0</v>
      </c>
      <c r="AF308" s="44">
        <f t="shared" si="2825"/>
        <v>0</v>
      </c>
      <c r="AG308" s="44">
        <v>0</v>
      </c>
      <c r="AH308" s="44">
        <f t="shared" si="2826"/>
        <v>0</v>
      </c>
      <c r="AI308" s="44">
        <v>0</v>
      </c>
      <c r="AJ308" s="44">
        <f t="shared" si="2827"/>
        <v>0</v>
      </c>
      <c r="AK308" s="44"/>
      <c r="AL308" s="44">
        <f t="shared" si="2828"/>
        <v>0</v>
      </c>
      <c r="AM308" s="47">
        <v>0</v>
      </c>
      <c r="AN308" s="44">
        <f t="shared" si="2829"/>
        <v>0</v>
      </c>
      <c r="AO308" s="48">
        <v>0</v>
      </c>
      <c r="AP308" s="44">
        <f t="shared" si="2830"/>
        <v>0</v>
      </c>
      <c r="AQ308" s="44">
        <v>0</v>
      </c>
      <c r="AR308" s="44">
        <f t="shared" si="2831"/>
        <v>0</v>
      </c>
      <c r="AS308" s="44"/>
      <c r="AT308" s="44">
        <f t="shared" si="2832"/>
        <v>0</v>
      </c>
      <c r="AU308" s="44">
        <v>10</v>
      </c>
      <c r="AV308" s="44">
        <f t="shared" si="2833"/>
        <v>896797.29755000002</v>
      </c>
      <c r="AW308" s="44"/>
      <c r="AX308" s="44">
        <f t="shared" si="2834"/>
        <v>0</v>
      </c>
      <c r="AY308" s="44"/>
      <c r="AZ308" s="44">
        <f t="shared" si="2835"/>
        <v>0</v>
      </c>
      <c r="BA308" s="44"/>
      <c r="BB308" s="44">
        <f t="shared" si="2836"/>
        <v>0</v>
      </c>
      <c r="BC308" s="44">
        <v>0</v>
      </c>
      <c r="BD308" s="44">
        <f t="shared" si="2837"/>
        <v>0</v>
      </c>
      <c r="BE308" s="44">
        <v>0</v>
      </c>
      <c r="BF308" s="44">
        <f t="shared" si="2838"/>
        <v>0</v>
      </c>
      <c r="BG308" s="44">
        <v>0</v>
      </c>
      <c r="BH308" s="44">
        <f t="shared" si="2839"/>
        <v>0</v>
      </c>
      <c r="BI308" s="44">
        <v>0</v>
      </c>
      <c r="BJ308" s="44">
        <f t="shared" si="2840"/>
        <v>0</v>
      </c>
      <c r="BK308" s="44">
        <v>1</v>
      </c>
      <c r="BL308" s="44">
        <f t="shared" si="2841"/>
        <v>75690.324902499997</v>
      </c>
      <c r="BM308" s="44">
        <v>1</v>
      </c>
      <c r="BN308" s="44">
        <f t="shared" si="2842"/>
        <v>72417.81369666665</v>
      </c>
      <c r="BO308" s="54">
        <v>0</v>
      </c>
      <c r="BP308" s="44">
        <f t="shared" si="2843"/>
        <v>0</v>
      </c>
      <c r="BQ308" s="44">
        <v>0</v>
      </c>
      <c r="BR308" s="44">
        <f t="shared" si="2844"/>
        <v>0</v>
      </c>
      <c r="BS308" s="44">
        <v>0</v>
      </c>
      <c r="BT308" s="44">
        <f t="shared" si="2845"/>
        <v>0</v>
      </c>
      <c r="BU308" s="44">
        <v>0</v>
      </c>
      <c r="BV308" s="44">
        <f t="shared" si="2846"/>
        <v>0</v>
      </c>
      <c r="BW308" s="44">
        <v>0</v>
      </c>
      <c r="BX308" s="44">
        <f t="shared" si="2847"/>
        <v>0</v>
      </c>
      <c r="BY308" s="44"/>
      <c r="BZ308" s="44">
        <f t="shared" si="2848"/>
        <v>0</v>
      </c>
      <c r="CA308" s="44">
        <v>0</v>
      </c>
      <c r="CB308" s="44">
        <f t="shared" si="2849"/>
        <v>0</v>
      </c>
      <c r="CC308" s="44">
        <v>0</v>
      </c>
      <c r="CD308" s="44">
        <f t="shared" si="2850"/>
        <v>0</v>
      </c>
      <c r="CE308" s="44">
        <v>0</v>
      </c>
      <c r="CF308" s="44">
        <f t="shared" si="2851"/>
        <v>0</v>
      </c>
      <c r="CG308" s="44"/>
      <c r="CH308" s="44">
        <f t="shared" si="2852"/>
        <v>0</v>
      </c>
      <c r="CI308" s="44"/>
      <c r="CJ308" s="44">
        <f t="shared" si="2853"/>
        <v>0</v>
      </c>
      <c r="CK308" s="44"/>
      <c r="CL308" s="44">
        <f t="shared" si="2854"/>
        <v>0</v>
      </c>
      <c r="CM308" s="44"/>
      <c r="CN308" s="44">
        <f t="shared" si="2855"/>
        <v>0</v>
      </c>
      <c r="CO308" s="44"/>
      <c r="CP308" s="44">
        <f t="shared" si="2856"/>
        <v>0</v>
      </c>
      <c r="CQ308" s="49"/>
      <c r="CR308" s="44">
        <f t="shared" si="2857"/>
        <v>0</v>
      </c>
      <c r="CS308" s="44"/>
      <c r="CT308" s="44">
        <f t="shared" si="2858"/>
        <v>0</v>
      </c>
      <c r="CU308" s="44"/>
      <c r="CV308" s="44">
        <f t="shared" si="2859"/>
        <v>0</v>
      </c>
      <c r="CW308" s="44"/>
      <c r="CX308" s="44">
        <f t="shared" si="2860"/>
        <v>0</v>
      </c>
      <c r="CY308" s="44"/>
      <c r="CZ308" s="44">
        <f t="shared" si="2861"/>
        <v>0</v>
      </c>
      <c r="DA308" s="44"/>
      <c r="DB308" s="44">
        <f t="shared" si="2862"/>
        <v>0</v>
      </c>
      <c r="DC308" s="44"/>
      <c r="DD308" s="44">
        <f t="shared" si="2863"/>
        <v>0</v>
      </c>
      <c r="DE308" s="44"/>
      <c r="DF308" s="44">
        <f t="shared" si="2864"/>
        <v>0</v>
      </c>
      <c r="DG308" s="44"/>
      <c r="DH308" s="44">
        <f t="shared" si="2865"/>
        <v>0</v>
      </c>
      <c r="DI308" s="44"/>
      <c r="DJ308" s="44">
        <f t="shared" si="2866"/>
        <v>0</v>
      </c>
      <c r="DK308" s="44"/>
      <c r="DL308" s="44">
        <f t="shared" si="2867"/>
        <v>0</v>
      </c>
      <c r="DM308" s="44"/>
      <c r="DN308" s="44">
        <f t="shared" si="2868"/>
        <v>0</v>
      </c>
      <c r="DO308" s="44"/>
      <c r="DP308" s="44">
        <f t="shared" si="2541"/>
        <v>0</v>
      </c>
      <c r="DQ308" s="44">
        <f t="shared" si="2869"/>
        <v>31</v>
      </c>
      <c r="DR308" s="44">
        <f t="shared" si="2869"/>
        <v>2479970.4808316668</v>
      </c>
    </row>
    <row r="309" spans="1:122" ht="15.75" customHeight="1" x14ac:dyDescent="0.25">
      <c r="A309" s="51"/>
      <c r="B309" s="52">
        <v>267</v>
      </c>
      <c r="C309" s="38" t="s">
        <v>440</v>
      </c>
      <c r="D309" s="39">
        <f t="shared" si="2543"/>
        <v>19063</v>
      </c>
      <c r="E309" s="40">
        <v>18530</v>
      </c>
      <c r="F309" s="40">
        <v>18715</v>
      </c>
      <c r="G309" s="53">
        <v>4.12</v>
      </c>
      <c r="H309" s="42">
        <v>1</v>
      </c>
      <c r="I309" s="42">
        <v>1</v>
      </c>
      <c r="J309" s="43"/>
      <c r="K309" s="39">
        <v>1.4</v>
      </c>
      <c r="L309" s="39">
        <v>1.68</v>
      </c>
      <c r="M309" s="39">
        <v>2.23</v>
      </c>
      <c r="N309" s="39">
        <v>2.57</v>
      </c>
      <c r="O309" s="44">
        <v>6</v>
      </c>
      <c r="P309" s="44">
        <f t="shared" si="2817"/>
        <v>690890.03060000006</v>
      </c>
      <c r="Q309" s="44">
        <v>10</v>
      </c>
      <c r="R309" s="44">
        <f t="shared" si="2818"/>
        <v>1151483.3843333335</v>
      </c>
      <c r="S309" s="44"/>
      <c r="T309" s="44">
        <f t="shared" si="2819"/>
        <v>0</v>
      </c>
      <c r="U309" s="44"/>
      <c r="V309" s="44">
        <f t="shared" si="2820"/>
        <v>0</v>
      </c>
      <c r="W309" s="44">
        <v>0</v>
      </c>
      <c r="X309" s="44">
        <f t="shared" si="2821"/>
        <v>0</v>
      </c>
      <c r="Y309" s="44">
        <v>0</v>
      </c>
      <c r="Z309" s="44">
        <f t="shared" si="2822"/>
        <v>0</v>
      </c>
      <c r="AA309" s="44"/>
      <c r="AB309" s="44">
        <f t="shared" si="2823"/>
        <v>0</v>
      </c>
      <c r="AC309" s="44"/>
      <c r="AD309" s="44">
        <f t="shared" si="2824"/>
        <v>0</v>
      </c>
      <c r="AE309" s="44">
        <v>0</v>
      </c>
      <c r="AF309" s="44">
        <f t="shared" si="2825"/>
        <v>0</v>
      </c>
      <c r="AG309" s="44">
        <v>0</v>
      </c>
      <c r="AH309" s="44">
        <f t="shared" si="2826"/>
        <v>0</v>
      </c>
      <c r="AI309" s="44"/>
      <c r="AJ309" s="44">
        <f t="shared" si="2827"/>
        <v>0</v>
      </c>
      <c r="AK309" s="44"/>
      <c r="AL309" s="44">
        <f t="shared" si="2828"/>
        <v>0</v>
      </c>
      <c r="AM309" s="47">
        <v>0</v>
      </c>
      <c r="AN309" s="44">
        <f t="shared" si="2829"/>
        <v>0</v>
      </c>
      <c r="AO309" s="48">
        <v>4</v>
      </c>
      <c r="AP309" s="44">
        <f t="shared" si="2830"/>
        <v>532392.07571200002</v>
      </c>
      <c r="AQ309" s="44"/>
      <c r="AR309" s="44">
        <f t="shared" si="2831"/>
        <v>0</v>
      </c>
      <c r="AS309" s="44"/>
      <c r="AT309" s="44">
        <f t="shared" si="2832"/>
        <v>0</v>
      </c>
      <c r="AU309" s="44"/>
      <c r="AV309" s="44">
        <f t="shared" si="2833"/>
        <v>0</v>
      </c>
      <c r="AW309" s="44"/>
      <c r="AX309" s="44">
        <f t="shared" si="2834"/>
        <v>0</v>
      </c>
      <c r="AY309" s="44"/>
      <c r="AZ309" s="44">
        <f t="shared" si="2835"/>
        <v>0</v>
      </c>
      <c r="BA309" s="44"/>
      <c r="BB309" s="44">
        <f t="shared" si="2836"/>
        <v>0</v>
      </c>
      <c r="BC309" s="44"/>
      <c r="BD309" s="44">
        <f t="shared" si="2837"/>
        <v>0</v>
      </c>
      <c r="BE309" s="44"/>
      <c r="BF309" s="44">
        <f t="shared" si="2838"/>
        <v>0</v>
      </c>
      <c r="BG309" s="44"/>
      <c r="BH309" s="44">
        <f t="shared" si="2839"/>
        <v>0</v>
      </c>
      <c r="BI309" s="44"/>
      <c r="BJ309" s="44">
        <f t="shared" si="2840"/>
        <v>0</v>
      </c>
      <c r="BK309" s="44">
        <v>5</v>
      </c>
      <c r="BL309" s="44">
        <f t="shared" si="2841"/>
        <v>579635.94535000005</v>
      </c>
      <c r="BM309" s="44">
        <v>17</v>
      </c>
      <c r="BN309" s="44">
        <f t="shared" si="2842"/>
        <v>1885555.2681466667</v>
      </c>
      <c r="BO309" s="54"/>
      <c r="BP309" s="44">
        <f t="shared" si="2843"/>
        <v>0</v>
      </c>
      <c r="BQ309" s="44"/>
      <c r="BR309" s="44">
        <f t="shared" si="2844"/>
        <v>0</v>
      </c>
      <c r="BS309" s="44"/>
      <c r="BT309" s="44">
        <f t="shared" si="2845"/>
        <v>0</v>
      </c>
      <c r="BU309" s="44"/>
      <c r="BV309" s="44">
        <f t="shared" si="2846"/>
        <v>0</v>
      </c>
      <c r="BW309" s="44"/>
      <c r="BX309" s="44">
        <f t="shared" si="2847"/>
        <v>0</v>
      </c>
      <c r="BY309" s="44"/>
      <c r="BZ309" s="44">
        <f t="shared" si="2848"/>
        <v>0</v>
      </c>
      <c r="CA309" s="44"/>
      <c r="CB309" s="44">
        <f t="shared" si="2849"/>
        <v>0</v>
      </c>
      <c r="CC309" s="44"/>
      <c r="CD309" s="44">
        <f t="shared" si="2850"/>
        <v>0</v>
      </c>
      <c r="CE309" s="44"/>
      <c r="CF309" s="44">
        <f t="shared" si="2851"/>
        <v>0</v>
      </c>
      <c r="CG309" s="44"/>
      <c r="CH309" s="44">
        <f t="shared" si="2852"/>
        <v>0</v>
      </c>
      <c r="CI309" s="44"/>
      <c r="CJ309" s="44">
        <f t="shared" si="2853"/>
        <v>0</v>
      </c>
      <c r="CK309" s="44"/>
      <c r="CL309" s="44">
        <f t="shared" si="2854"/>
        <v>0</v>
      </c>
      <c r="CM309" s="44">
        <v>4</v>
      </c>
      <c r="CN309" s="44">
        <f t="shared" si="2855"/>
        <v>527773.94958399993</v>
      </c>
      <c r="CO309" s="44">
        <v>1</v>
      </c>
      <c r="CP309" s="44">
        <f t="shared" si="2856"/>
        <v>151684.25974800001</v>
      </c>
      <c r="CQ309" s="49">
        <v>1</v>
      </c>
      <c r="CR309" s="44">
        <f t="shared" si="2857"/>
        <v>122524.52893333331</v>
      </c>
      <c r="CS309" s="44">
        <v>3</v>
      </c>
      <c r="CT309" s="44">
        <f t="shared" si="2858"/>
        <v>444760.87051199994</v>
      </c>
      <c r="CU309" s="44"/>
      <c r="CV309" s="44">
        <f t="shared" si="2859"/>
        <v>0</v>
      </c>
      <c r="CW309" s="44"/>
      <c r="CX309" s="44">
        <f t="shared" si="2860"/>
        <v>0</v>
      </c>
      <c r="CY309" s="44"/>
      <c r="CZ309" s="44">
        <f t="shared" si="2861"/>
        <v>0</v>
      </c>
      <c r="DA309" s="44">
        <v>1</v>
      </c>
      <c r="DB309" s="44">
        <f t="shared" si="2862"/>
        <v>148528.511964</v>
      </c>
      <c r="DC309" s="44"/>
      <c r="DD309" s="44">
        <f t="shared" si="2863"/>
        <v>0</v>
      </c>
      <c r="DE309" s="44"/>
      <c r="DF309" s="44">
        <f t="shared" si="2864"/>
        <v>0</v>
      </c>
      <c r="DG309" s="44"/>
      <c r="DH309" s="44">
        <f t="shared" si="2865"/>
        <v>0</v>
      </c>
      <c r="DI309" s="44"/>
      <c r="DJ309" s="44">
        <f t="shared" si="2866"/>
        <v>0</v>
      </c>
      <c r="DK309" s="44"/>
      <c r="DL309" s="44">
        <f t="shared" si="2867"/>
        <v>0</v>
      </c>
      <c r="DM309" s="44"/>
      <c r="DN309" s="44">
        <f t="shared" si="2868"/>
        <v>0</v>
      </c>
      <c r="DO309" s="44"/>
      <c r="DP309" s="44">
        <f t="shared" si="2541"/>
        <v>0</v>
      </c>
      <c r="DQ309" s="44">
        <f t="shared" si="2869"/>
        <v>52</v>
      </c>
      <c r="DR309" s="44">
        <f t="shared" si="2869"/>
        <v>6235228.8248833334</v>
      </c>
    </row>
    <row r="310" spans="1:122" ht="30" customHeight="1" x14ac:dyDescent="0.25">
      <c r="A310" s="51"/>
      <c r="B310" s="52">
        <v>268</v>
      </c>
      <c r="C310" s="38" t="s">
        <v>441</v>
      </c>
      <c r="D310" s="39">
        <f t="shared" si="2543"/>
        <v>19063</v>
      </c>
      <c r="E310" s="40">
        <v>18530</v>
      </c>
      <c r="F310" s="40">
        <v>18715</v>
      </c>
      <c r="G310" s="53">
        <v>1.1599999999999999</v>
      </c>
      <c r="H310" s="42">
        <v>1</v>
      </c>
      <c r="I310" s="42">
        <v>1</v>
      </c>
      <c r="J310" s="43"/>
      <c r="K310" s="39">
        <v>1.4</v>
      </c>
      <c r="L310" s="39">
        <v>1.68</v>
      </c>
      <c r="M310" s="39">
        <v>2.23</v>
      </c>
      <c r="N310" s="39">
        <v>2.57</v>
      </c>
      <c r="O310" s="44">
        <v>0</v>
      </c>
      <c r="P310" s="44">
        <f t="shared" si="2817"/>
        <v>0</v>
      </c>
      <c r="Q310" s="44">
        <v>0</v>
      </c>
      <c r="R310" s="44">
        <f t="shared" si="2818"/>
        <v>0</v>
      </c>
      <c r="S310" s="44">
        <v>0</v>
      </c>
      <c r="T310" s="44">
        <f t="shared" si="2819"/>
        <v>0</v>
      </c>
      <c r="U310" s="44"/>
      <c r="V310" s="44">
        <f t="shared" si="2820"/>
        <v>0</v>
      </c>
      <c r="W310" s="44">
        <v>0</v>
      </c>
      <c r="X310" s="44">
        <f t="shared" si="2821"/>
        <v>0</v>
      </c>
      <c r="Y310" s="44">
        <v>0</v>
      </c>
      <c r="Z310" s="44">
        <f t="shared" si="2822"/>
        <v>0</v>
      </c>
      <c r="AA310" s="44">
        <v>0</v>
      </c>
      <c r="AB310" s="44">
        <f t="shared" si="2823"/>
        <v>0</v>
      </c>
      <c r="AC310" s="44">
        <v>0</v>
      </c>
      <c r="AD310" s="44">
        <f t="shared" si="2824"/>
        <v>0</v>
      </c>
      <c r="AE310" s="44">
        <v>0</v>
      </c>
      <c r="AF310" s="44">
        <f t="shared" si="2825"/>
        <v>0</v>
      </c>
      <c r="AG310" s="44">
        <v>70</v>
      </c>
      <c r="AH310" s="44">
        <f t="shared" si="2826"/>
        <v>2269428.4176666662</v>
      </c>
      <c r="AI310" s="44">
        <v>0</v>
      </c>
      <c r="AJ310" s="44">
        <f t="shared" si="2827"/>
        <v>0</v>
      </c>
      <c r="AK310" s="44"/>
      <c r="AL310" s="44">
        <f t="shared" si="2828"/>
        <v>0</v>
      </c>
      <c r="AM310" s="47">
        <v>0</v>
      </c>
      <c r="AN310" s="44">
        <f t="shared" si="2829"/>
        <v>0</v>
      </c>
      <c r="AO310" s="48">
        <v>0</v>
      </c>
      <c r="AP310" s="44">
        <f t="shared" si="2830"/>
        <v>0</v>
      </c>
      <c r="AQ310" s="44">
        <v>0</v>
      </c>
      <c r="AR310" s="44">
        <f t="shared" si="2831"/>
        <v>0</v>
      </c>
      <c r="AS310" s="44"/>
      <c r="AT310" s="44">
        <f t="shared" si="2832"/>
        <v>0</v>
      </c>
      <c r="AU310" s="44"/>
      <c r="AV310" s="44">
        <f t="shared" si="2833"/>
        <v>0</v>
      </c>
      <c r="AW310" s="44"/>
      <c r="AX310" s="44">
        <f t="shared" si="2834"/>
        <v>0</v>
      </c>
      <c r="AY310" s="44"/>
      <c r="AZ310" s="44">
        <f t="shared" si="2835"/>
        <v>0</v>
      </c>
      <c r="BA310" s="44"/>
      <c r="BB310" s="44">
        <f t="shared" si="2836"/>
        <v>0</v>
      </c>
      <c r="BC310" s="44">
        <v>0</v>
      </c>
      <c r="BD310" s="44">
        <f t="shared" si="2837"/>
        <v>0</v>
      </c>
      <c r="BE310" s="44">
        <v>0</v>
      </c>
      <c r="BF310" s="44">
        <f t="shared" si="2838"/>
        <v>0</v>
      </c>
      <c r="BG310" s="44">
        <v>0</v>
      </c>
      <c r="BH310" s="44">
        <f t="shared" si="2839"/>
        <v>0</v>
      </c>
      <c r="BI310" s="44">
        <v>0</v>
      </c>
      <c r="BJ310" s="44">
        <f t="shared" si="2840"/>
        <v>0</v>
      </c>
      <c r="BK310" s="44">
        <v>0</v>
      </c>
      <c r="BL310" s="44">
        <f t="shared" si="2841"/>
        <v>0</v>
      </c>
      <c r="BM310" s="44">
        <v>0</v>
      </c>
      <c r="BN310" s="44">
        <f t="shared" si="2842"/>
        <v>0</v>
      </c>
      <c r="BO310" s="54">
        <v>5</v>
      </c>
      <c r="BP310" s="44">
        <f t="shared" si="2843"/>
        <v>166685.5736</v>
      </c>
      <c r="BQ310" s="44">
        <v>0</v>
      </c>
      <c r="BR310" s="44">
        <f t="shared" si="2844"/>
        <v>0</v>
      </c>
      <c r="BS310" s="44">
        <v>0</v>
      </c>
      <c r="BT310" s="44">
        <f t="shared" si="2845"/>
        <v>0</v>
      </c>
      <c r="BU310" s="44">
        <v>0</v>
      </c>
      <c r="BV310" s="44">
        <f t="shared" si="2846"/>
        <v>0</v>
      </c>
      <c r="BW310" s="44">
        <v>0</v>
      </c>
      <c r="BX310" s="44">
        <f t="shared" si="2847"/>
        <v>0</v>
      </c>
      <c r="BY310" s="44"/>
      <c r="BZ310" s="44">
        <f t="shared" si="2848"/>
        <v>0</v>
      </c>
      <c r="CA310" s="44">
        <v>0</v>
      </c>
      <c r="CB310" s="44">
        <f t="shared" si="2849"/>
        <v>0</v>
      </c>
      <c r="CC310" s="44">
        <v>0</v>
      </c>
      <c r="CD310" s="44">
        <f t="shared" si="2850"/>
        <v>0</v>
      </c>
      <c r="CE310" s="44">
        <v>0</v>
      </c>
      <c r="CF310" s="44">
        <f t="shared" si="2851"/>
        <v>0</v>
      </c>
      <c r="CG310" s="44"/>
      <c r="CH310" s="44">
        <f t="shared" si="2852"/>
        <v>0</v>
      </c>
      <c r="CI310" s="44"/>
      <c r="CJ310" s="44">
        <f t="shared" si="2853"/>
        <v>0</v>
      </c>
      <c r="CK310" s="44"/>
      <c r="CL310" s="44">
        <f t="shared" si="2854"/>
        <v>0</v>
      </c>
      <c r="CM310" s="44"/>
      <c r="CN310" s="44">
        <f t="shared" si="2855"/>
        <v>0</v>
      </c>
      <c r="CO310" s="44"/>
      <c r="CP310" s="44">
        <f t="shared" si="2856"/>
        <v>0</v>
      </c>
      <c r="CQ310" s="49">
        <v>3</v>
      </c>
      <c r="CR310" s="44">
        <f t="shared" si="2857"/>
        <v>103491.59239999998</v>
      </c>
      <c r="CS310" s="44"/>
      <c r="CT310" s="44">
        <f t="shared" si="2858"/>
        <v>0</v>
      </c>
      <c r="CU310" s="44"/>
      <c r="CV310" s="44">
        <f t="shared" si="2859"/>
        <v>0</v>
      </c>
      <c r="CW310" s="44"/>
      <c r="CX310" s="44">
        <f t="shared" si="2860"/>
        <v>0</v>
      </c>
      <c r="CY310" s="44"/>
      <c r="CZ310" s="44">
        <f t="shared" si="2861"/>
        <v>0</v>
      </c>
      <c r="DA310" s="44"/>
      <c r="DB310" s="44">
        <f t="shared" si="2862"/>
        <v>0</v>
      </c>
      <c r="DC310" s="44"/>
      <c r="DD310" s="44">
        <f t="shared" si="2863"/>
        <v>0</v>
      </c>
      <c r="DE310" s="44"/>
      <c r="DF310" s="44">
        <f t="shared" si="2864"/>
        <v>0</v>
      </c>
      <c r="DG310" s="44"/>
      <c r="DH310" s="44">
        <f t="shared" si="2865"/>
        <v>0</v>
      </c>
      <c r="DI310" s="44"/>
      <c r="DJ310" s="44">
        <f t="shared" si="2866"/>
        <v>0</v>
      </c>
      <c r="DK310" s="44"/>
      <c r="DL310" s="44">
        <f t="shared" si="2867"/>
        <v>0</v>
      </c>
      <c r="DM310" s="44"/>
      <c r="DN310" s="44">
        <f t="shared" si="2868"/>
        <v>0</v>
      </c>
      <c r="DO310" s="44"/>
      <c r="DP310" s="44">
        <f t="shared" si="2541"/>
        <v>0</v>
      </c>
      <c r="DQ310" s="44">
        <f t="shared" si="2869"/>
        <v>78</v>
      </c>
      <c r="DR310" s="44">
        <f t="shared" si="2869"/>
        <v>2539605.5836666659</v>
      </c>
    </row>
    <row r="311" spans="1:122" ht="30" customHeight="1" x14ac:dyDescent="0.25">
      <c r="A311" s="51"/>
      <c r="B311" s="52">
        <v>269</v>
      </c>
      <c r="C311" s="38" t="s">
        <v>442</v>
      </c>
      <c r="D311" s="39">
        <f t="shared" si="2543"/>
        <v>19063</v>
      </c>
      <c r="E311" s="40">
        <v>18530</v>
      </c>
      <c r="F311" s="40">
        <v>18715</v>
      </c>
      <c r="G311" s="53">
        <v>1.95</v>
      </c>
      <c r="H311" s="42">
        <v>1</v>
      </c>
      <c r="I311" s="42">
        <v>1</v>
      </c>
      <c r="J311" s="43"/>
      <c r="K311" s="39">
        <v>1.4</v>
      </c>
      <c r="L311" s="39">
        <v>1.68</v>
      </c>
      <c r="M311" s="39">
        <v>2.23</v>
      </c>
      <c r="N311" s="39">
        <v>2.57</v>
      </c>
      <c r="O311" s="44">
        <v>88</v>
      </c>
      <c r="P311" s="44">
        <f t="shared" si="2817"/>
        <v>4795984.193</v>
      </c>
      <c r="Q311" s="44">
        <v>50</v>
      </c>
      <c r="R311" s="44">
        <f t="shared" si="2818"/>
        <v>2724991.0187500003</v>
      </c>
      <c r="S311" s="44">
        <v>0</v>
      </c>
      <c r="T311" s="44">
        <f t="shared" si="2819"/>
        <v>0</v>
      </c>
      <c r="U311" s="44"/>
      <c r="V311" s="44">
        <f t="shared" si="2820"/>
        <v>0</v>
      </c>
      <c r="W311" s="44">
        <v>2</v>
      </c>
      <c r="X311" s="44">
        <f t="shared" si="2821"/>
        <v>109736.90227499997</v>
      </c>
      <c r="Y311" s="44">
        <v>25</v>
      </c>
      <c r="Z311" s="44">
        <f t="shared" si="2822"/>
        <v>1362495.5093750001</v>
      </c>
      <c r="AA311" s="44">
        <v>0</v>
      </c>
      <c r="AB311" s="44">
        <f t="shared" si="2823"/>
        <v>0</v>
      </c>
      <c r="AC311" s="44">
        <v>0</v>
      </c>
      <c r="AD311" s="44">
        <f t="shared" si="2824"/>
        <v>0</v>
      </c>
      <c r="AE311" s="44">
        <v>0</v>
      </c>
      <c r="AF311" s="44">
        <f t="shared" si="2825"/>
        <v>0</v>
      </c>
      <c r="AG311" s="44">
        <v>67</v>
      </c>
      <c r="AH311" s="44">
        <f t="shared" si="2826"/>
        <v>3651487.9651249996</v>
      </c>
      <c r="AI311" s="44"/>
      <c r="AJ311" s="44">
        <f t="shared" si="2827"/>
        <v>0</v>
      </c>
      <c r="AK311" s="44"/>
      <c r="AL311" s="44">
        <f t="shared" si="2828"/>
        <v>0</v>
      </c>
      <c r="AM311" s="47">
        <v>0</v>
      </c>
      <c r="AN311" s="44">
        <f t="shared" si="2829"/>
        <v>0</v>
      </c>
      <c r="AO311" s="48">
        <v>17</v>
      </c>
      <c r="AP311" s="44">
        <f t="shared" si="2830"/>
        <v>1070922.16686</v>
      </c>
      <c r="AQ311" s="44">
        <v>0</v>
      </c>
      <c r="AR311" s="44">
        <f t="shared" si="2831"/>
        <v>0</v>
      </c>
      <c r="AS311" s="44">
        <v>41</v>
      </c>
      <c r="AT311" s="44">
        <f t="shared" si="2832"/>
        <v>2582812.2847799999</v>
      </c>
      <c r="AU311" s="44">
        <v>3</v>
      </c>
      <c r="AV311" s="44">
        <f t="shared" si="2833"/>
        <v>195028.40857500001</v>
      </c>
      <c r="AW311" s="44"/>
      <c r="AX311" s="44">
        <f t="shared" si="2834"/>
        <v>0</v>
      </c>
      <c r="AY311" s="44"/>
      <c r="AZ311" s="44">
        <f t="shared" si="2835"/>
        <v>0</v>
      </c>
      <c r="BA311" s="44">
        <v>7</v>
      </c>
      <c r="BB311" s="44">
        <f t="shared" si="2836"/>
        <v>428927.96309999999</v>
      </c>
      <c r="BC311" s="44">
        <v>0</v>
      </c>
      <c r="BD311" s="44">
        <f t="shared" si="2837"/>
        <v>0</v>
      </c>
      <c r="BE311" s="44">
        <v>0</v>
      </c>
      <c r="BF311" s="44">
        <f t="shared" si="2838"/>
        <v>0</v>
      </c>
      <c r="BG311" s="44">
        <v>0</v>
      </c>
      <c r="BH311" s="44">
        <f t="shared" si="2839"/>
        <v>0</v>
      </c>
      <c r="BI311" s="44">
        <v>0</v>
      </c>
      <c r="BJ311" s="44">
        <f t="shared" si="2840"/>
        <v>0</v>
      </c>
      <c r="BK311" s="44">
        <v>68</v>
      </c>
      <c r="BL311" s="44">
        <f t="shared" si="2841"/>
        <v>3731054.6773499995</v>
      </c>
      <c r="BM311" s="44">
        <v>36</v>
      </c>
      <c r="BN311" s="44">
        <f t="shared" si="2842"/>
        <v>1889862.6473999999</v>
      </c>
      <c r="BO311" s="54">
        <v>5</v>
      </c>
      <c r="BP311" s="44">
        <f t="shared" si="2843"/>
        <v>280204.19700000004</v>
      </c>
      <c r="BQ311" s="44">
        <v>0</v>
      </c>
      <c r="BR311" s="44">
        <f t="shared" si="2844"/>
        <v>0</v>
      </c>
      <c r="BS311" s="44">
        <v>0</v>
      </c>
      <c r="BT311" s="44">
        <f t="shared" si="2845"/>
        <v>0</v>
      </c>
      <c r="BU311" s="44">
        <v>0</v>
      </c>
      <c r="BV311" s="44">
        <f t="shared" si="2846"/>
        <v>0</v>
      </c>
      <c r="BW311" s="44">
        <v>0</v>
      </c>
      <c r="BX311" s="44">
        <f t="shared" si="2847"/>
        <v>0</v>
      </c>
      <c r="BY311" s="44"/>
      <c r="BZ311" s="44">
        <f t="shared" si="2848"/>
        <v>0</v>
      </c>
      <c r="CA311" s="44">
        <v>0</v>
      </c>
      <c r="CB311" s="44">
        <f t="shared" si="2849"/>
        <v>0</v>
      </c>
      <c r="CC311" s="44">
        <v>0</v>
      </c>
      <c r="CD311" s="44">
        <f t="shared" si="2850"/>
        <v>0</v>
      </c>
      <c r="CE311" s="44"/>
      <c r="CF311" s="44">
        <f t="shared" si="2851"/>
        <v>0</v>
      </c>
      <c r="CG311" s="44"/>
      <c r="CH311" s="44">
        <f t="shared" si="2852"/>
        <v>0</v>
      </c>
      <c r="CI311" s="44"/>
      <c r="CJ311" s="44">
        <f t="shared" si="2853"/>
        <v>0</v>
      </c>
      <c r="CK311" s="44">
        <v>4</v>
      </c>
      <c r="CL311" s="44">
        <f t="shared" si="2854"/>
        <v>204251.41099999996</v>
      </c>
      <c r="CM311" s="44">
        <v>28</v>
      </c>
      <c r="CN311" s="44">
        <f t="shared" si="2855"/>
        <v>1748571.45918</v>
      </c>
      <c r="CO311" s="44">
        <v>12</v>
      </c>
      <c r="CP311" s="44">
        <f t="shared" si="2856"/>
        <v>861507.68885999988</v>
      </c>
      <c r="CQ311" s="49">
        <v>4</v>
      </c>
      <c r="CR311" s="44">
        <f t="shared" si="2857"/>
        <v>231963.91399999993</v>
      </c>
      <c r="CS311" s="44">
        <v>3</v>
      </c>
      <c r="CT311" s="44">
        <f t="shared" si="2858"/>
        <v>210505.75181999998</v>
      </c>
      <c r="CU311" s="44"/>
      <c r="CV311" s="44">
        <f t="shared" si="2859"/>
        <v>0</v>
      </c>
      <c r="CW311" s="44">
        <v>6</v>
      </c>
      <c r="CX311" s="44">
        <f t="shared" si="2860"/>
        <v>421792.13348999998</v>
      </c>
      <c r="CY311" s="44">
        <v>5</v>
      </c>
      <c r="CZ311" s="44">
        <f t="shared" si="2861"/>
        <v>350842.91970000003</v>
      </c>
      <c r="DA311" s="44">
        <v>8</v>
      </c>
      <c r="DB311" s="44">
        <f t="shared" si="2862"/>
        <v>562389.51131999982</v>
      </c>
      <c r="DC311" s="44">
        <v>7</v>
      </c>
      <c r="DD311" s="44">
        <f t="shared" si="2863"/>
        <v>405936.84949999995</v>
      </c>
      <c r="DE311" s="44">
        <v>4</v>
      </c>
      <c r="DF311" s="44">
        <f t="shared" si="2864"/>
        <v>238874.00809999995</v>
      </c>
      <c r="DG311" s="44"/>
      <c r="DH311" s="44">
        <f t="shared" si="2865"/>
        <v>0</v>
      </c>
      <c r="DI311" s="44">
        <v>1</v>
      </c>
      <c r="DJ311" s="44">
        <f t="shared" si="2866"/>
        <v>75461.267699999982</v>
      </c>
      <c r="DK311" s="44"/>
      <c r="DL311" s="44">
        <f t="shared" si="2867"/>
        <v>0</v>
      </c>
      <c r="DM311" s="44"/>
      <c r="DN311" s="44">
        <f t="shared" si="2868"/>
        <v>0</v>
      </c>
      <c r="DO311" s="44"/>
      <c r="DP311" s="44">
        <f t="shared" si="2541"/>
        <v>0</v>
      </c>
      <c r="DQ311" s="44">
        <f t="shared" si="2869"/>
        <v>491</v>
      </c>
      <c r="DR311" s="44">
        <f t="shared" si="2869"/>
        <v>28135604.84826</v>
      </c>
    </row>
    <row r="312" spans="1:122" ht="30" customHeight="1" x14ac:dyDescent="0.25">
      <c r="A312" s="51"/>
      <c r="B312" s="52">
        <v>270</v>
      </c>
      <c r="C312" s="38" t="s">
        <v>443</v>
      </c>
      <c r="D312" s="39">
        <f t="shared" si="2543"/>
        <v>19063</v>
      </c>
      <c r="E312" s="40">
        <v>18530</v>
      </c>
      <c r="F312" s="40">
        <v>18715</v>
      </c>
      <c r="G312" s="53">
        <v>2.46</v>
      </c>
      <c r="H312" s="42">
        <v>1</v>
      </c>
      <c r="I312" s="42">
        <v>1</v>
      </c>
      <c r="J312" s="43"/>
      <c r="K312" s="39">
        <v>1.4</v>
      </c>
      <c r="L312" s="39">
        <v>1.68</v>
      </c>
      <c r="M312" s="39">
        <v>2.23</v>
      </c>
      <c r="N312" s="39">
        <v>2.57</v>
      </c>
      <c r="O312" s="44">
        <v>19</v>
      </c>
      <c r="P312" s="44">
        <f t="shared" si="2817"/>
        <v>1306318.7714499999</v>
      </c>
      <c r="Q312" s="44">
        <v>0</v>
      </c>
      <c r="R312" s="44">
        <f t="shared" si="2818"/>
        <v>0</v>
      </c>
      <c r="S312" s="44">
        <v>0</v>
      </c>
      <c r="T312" s="44">
        <f t="shared" si="2819"/>
        <v>0</v>
      </c>
      <c r="U312" s="44"/>
      <c r="V312" s="44">
        <f t="shared" si="2820"/>
        <v>0</v>
      </c>
      <c r="W312" s="44">
        <v>0</v>
      </c>
      <c r="X312" s="44">
        <f t="shared" si="2821"/>
        <v>0</v>
      </c>
      <c r="Y312" s="44">
        <v>0</v>
      </c>
      <c r="Z312" s="44">
        <f t="shared" si="2822"/>
        <v>0</v>
      </c>
      <c r="AA312" s="44">
        <v>0</v>
      </c>
      <c r="AB312" s="44">
        <f t="shared" si="2823"/>
        <v>0</v>
      </c>
      <c r="AC312" s="44">
        <v>0</v>
      </c>
      <c r="AD312" s="44">
        <f t="shared" si="2824"/>
        <v>0</v>
      </c>
      <c r="AE312" s="44">
        <v>0</v>
      </c>
      <c r="AF312" s="44">
        <f t="shared" si="2825"/>
        <v>0</v>
      </c>
      <c r="AG312" s="44">
        <v>0</v>
      </c>
      <c r="AH312" s="44">
        <f t="shared" si="2826"/>
        <v>0</v>
      </c>
      <c r="AI312" s="44"/>
      <c r="AJ312" s="44">
        <f t="shared" si="2827"/>
        <v>0</v>
      </c>
      <c r="AK312" s="44"/>
      <c r="AL312" s="44">
        <f t="shared" si="2828"/>
        <v>0</v>
      </c>
      <c r="AM312" s="47">
        <v>0</v>
      </c>
      <c r="AN312" s="44">
        <f t="shared" si="2829"/>
        <v>0</v>
      </c>
      <c r="AO312" s="48">
        <v>0</v>
      </c>
      <c r="AP312" s="44">
        <f t="shared" si="2830"/>
        <v>0</v>
      </c>
      <c r="AQ312" s="44">
        <v>0</v>
      </c>
      <c r="AR312" s="44">
        <f t="shared" si="2831"/>
        <v>0</v>
      </c>
      <c r="AS312" s="44">
        <v>9</v>
      </c>
      <c r="AT312" s="44">
        <f t="shared" si="2832"/>
        <v>715240.32501600008</v>
      </c>
      <c r="AU312" s="44">
        <v>1</v>
      </c>
      <c r="AV312" s="44">
        <f t="shared" si="2833"/>
        <v>82011.946169999996</v>
      </c>
      <c r="AW312" s="44"/>
      <c r="AX312" s="44">
        <f t="shared" si="2834"/>
        <v>0</v>
      </c>
      <c r="AY312" s="44"/>
      <c r="AZ312" s="44">
        <f t="shared" si="2835"/>
        <v>0</v>
      </c>
      <c r="BA312" s="44"/>
      <c r="BB312" s="44">
        <f t="shared" si="2836"/>
        <v>0</v>
      </c>
      <c r="BC312" s="44">
        <v>0</v>
      </c>
      <c r="BD312" s="44">
        <f t="shared" si="2837"/>
        <v>0</v>
      </c>
      <c r="BE312" s="44">
        <v>0</v>
      </c>
      <c r="BF312" s="44">
        <f t="shared" si="2838"/>
        <v>0</v>
      </c>
      <c r="BG312" s="44">
        <v>0</v>
      </c>
      <c r="BH312" s="44">
        <f t="shared" si="2839"/>
        <v>0</v>
      </c>
      <c r="BI312" s="44">
        <v>0</v>
      </c>
      <c r="BJ312" s="44">
        <f t="shared" si="2840"/>
        <v>0</v>
      </c>
      <c r="BK312" s="44">
        <v>3</v>
      </c>
      <c r="BL312" s="44">
        <f t="shared" si="2841"/>
        <v>207655.98430500002</v>
      </c>
      <c r="BM312" s="44">
        <v>0</v>
      </c>
      <c r="BN312" s="44">
        <f t="shared" si="2842"/>
        <v>0</v>
      </c>
      <c r="BO312" s="54">
        <v>0</v>
      </c>
      <c r="BP312" s="44">
        <f t="shared" si="2843"/>
        <v>0</v>
      </c>
      <c r="BQ312" s="44">
        <v>0</v>
      </c>
      <c r="BR312" s="44">
        <f t="shared" si="2844"/>
        <v>0</v>
      </c>
      <c r="BS312" s="44">
        <v>0</v>
      </c>
      <c r="BT312" s="44">
        <f t="shared" si="2845"/>
        <v>0</v>
      </c>
      <c r="BU312" s="44">
        <v>0</v>
      </c>
      <c r="BV312" s="44">
        <f t="shared" si="2846"/>
        <v>0</v>
      </c>
      <c r="BW312" s="44">
        <v>0</v>
      </c>
      <c r="BX312" s="44">
        <f t="shared" si="2847"/>
        <v>0</v>
      </c>
      <c r="BY312" s="44"/>
      <c r="BZ312" s="44">
        <f t="shared" si="2848"/>
        <v>0</v>
      </c>
      <c r="CA312" s="44">
        <v>0</v>
      </c>
      <c r="CB312" s="44">
        <f t="shared" si="2849"/>
        <v>0</v>
      </c>
      <c r="CC312" s="44">
        <v>0</v>
      </c>
      <c r="CD312" s="44">
        <f t="shared" si="2850"/>
        <v>0</v>
      </c>
      <c r="CE312" s="44"/>
      <c r="CF312" s="44">
        <f t="shared" si="2851"/>
        <v>0</v>
      </c>
      <c r="CG312" s="44"/>
      <c r="CH312" s="44">
        <f t="shared" si="2852"/>
        <v>0</v>
      </c>
      <c r="CI312" s="44"/>
      <c r="CJ312" s="44">
        <f t="shared" si="2853"/>
        <v>0</v>
      </c>
      <c r="CK312" s="44"/>
      <c r="CL312" s="44">
        <f t="shared" si="2854"/>
        <v>0</v>
      </c>
      <c r="CM312" s="44">
        <v>4</v>
      </c>
      <c r="CN312" s="44">
        <f t="shared" si="2855"/>
        <v>315127.16407199996</v>
      </c>
      <c r="CO312" s="44"/>
      <c r="CP312" s="44">
        <f t="shared" si="2856"/>
        <v>0</v>
      </c>
      <c r="CQ312" s="49"/>
      <c r="CR312" s="44">
        <f t="shared" si="2857"/>
        <v>0</v>
      </c>
      <c r="CS312" s="44"/>
      <c r="CT312" s="44">
        <f t="shared" si="2858"/>
        <v>0</v>
      </c>
      <c r="CU312" s="44"/>
      <c r="CV312" s="44">
        <f t="shared" si="2859"/>
        <v>0</v>
      </c>
      <c r="CW312" s="44"/>
      <c r="CX312" s="44">
        <f t="shared" si="2860"/>
        <v>0</v>
      </c>
      <c r="CY312" s="44"/>
      <c r="CZ312" s="44">
        <f t="shared" si="2861"/>
        <v>0</v>
      </c>
      <c r="DA312" s="44">
        <v>3</v>
      </c>
      <c r="DB312" s="44">
        <f t="shared" si="2862"/>
        <v>266053.49958599999</v>
      </c>
      <c r="DC312" s="44"/>
      <c r="DD312" s="44">
        <f t="shared" si="2863"/>
        <v>0</v>
      </c>
      <c r="DE312" s="44"/>
      <c r="DF312" s="44">
        <f t="shared" si="2864"/>
        <v>0</v>
      </c>
      <c r="DG312" s="44"/>
      <c r="DH312" s="44">
        <f t="shared" si="2865"/>
        <v>0</v>
      </c>
      <c r="DI312" s="44"/>
      <c r="DJ312" s="44">
        <f t="shared" si="2866"/>
        <v>0</v>
      </c>
      <c r="DK312" s="44"/>
      <c r="DL312" s="44">
        <f t="shared" si="2867"/>
        <v>0</v>
      </c>
      <c r="DM312" s="44"/>
      <c r="DN312" s="44">
        <f t="shared" si="2868"/>
        <v>0</v>
      </c>
      <c r="DO312" s="44"/>
      <c r="DP312" s="44">
        <f t="shared" si="2541"/>
        <v>0</v>
      </c>
      <c r="DQ312" s="44">
        <f t="shared" si="2869"/>
        <v>39</v>
      </c>
      <c r="DR312" s="44">
        <f t="shared" si="2869"/>
        <v>2892407.6905990001</v>
      </c>
    </row>
    <row r="313" spans="1:122" ht="15.75" customHeight="1" x14ac:dyDescent="0.25">
      <c r="A313" s="51"/>
      <c r="B313" s="52">
        <v>271</v>
      </c>
      <c r="C313" s="38" t="s">
        <v>444</v>
      </c>
      <c r="D313" s="39">
        <f t="shared" si="2543"/>
        <v>19063</v>
      </c>
      <c r="E313" s="40">
        <v>18530</v>
      </c>
      <c r="F313" s="40">
        <v>18715</v>
      </c>
      <c r="G313" s="53">
        <v>0.73</v>
      </c>
      <c r="H313" s="42">
        <v>1</v>
      </c>
      <c r="I313" s="42">
        <v>1</v>
      </c>
      <c r="J313" s="43"/>
      <c r="K313" s="39">
        <v>1.4</v>
      </c>
      <c r="L313" s="39">
        <v>1.68</v>
      </c>
      <c r="M313" s="39">
        <v>2.23</v>
      </c>
      <c r="N313" s="39">
        <v>2.57</v>
      </c>
      <c r="O313" s="44">
        <v>90</v>
      </c>
      <c r="P313" s="44">
        <f t="shared" ref="P313:P317" si="2870">(O313/12*5*$D313*$G313*$H313*$K313)+(O313/12*4*$E313*$G313*$I313*$K313)+(O313/12*3*$F313*$G313*$I313*$K313)</f>
        <v>1729070.7</v>
      </c>
      <c r="Q313" s="44">
        <v>108</v>
      </c>
      <c r="R313" s="44">
        <f t="shared" ref="R313:R317" si="2871">(Q313/12*5*$D313*$G313*$H313*$K313)+(Q313/12*4*$E313*$G313*$I313*$K313)+(Q313/12*3*$F313*$G313*$I313*$K313)</f>
        <v>2074884.8399999999</v>
      </c>
      <c r="S313" s="44">
        <v>0</v>
      </c>
      <c r="T313" s="44">
        <f t="shared" ref="T313:T317" si="2872">(S313/12*5*$D313*$G313*$H313*$K313)+(S313/12*4*$E313*$G313*$I313*$K313)+(S313/12*3*$F313*$G313*$I313*$K313)</f>
        <v>0</v>
      </c>
      <c r="U313" s="44"/>
      <c r="V313" s="44">
        <f t="shared" ref="V313:V317" si="2873">(U313/12*5*$D313*$G313*$H313*$K313)+(U313/12*4*$E313*$G313*$I313*$K313)+(U313/12*3*$F313*$G313*$I313*$K313)</f>
        <v>0</v>
      </c>
      <c r="W313" s="44">
        <v>0</v>
      </c>
      <c r="X313" s="44">
        <f t="shared" ref="X313:X317" si="2874">(W313/12*5*$D313*$G313*$H313*$K313)+(W313/12*4*$E313*$G313*$I313*$K313)+(W313/12*3*$F313*$G313*$I313*$K313)</f>
        <v>0</v>
      </c>
      <c r="Y313" s="44">
        <v>30</v>
      </c>
      <c r="Z313" s="44">
        <f t="shared" ref="Z313:Z317" si="2875">(Y313/12*5*$D313*$G313*$H313*$K313)+(Y313/12*4*$E313*$G313*$I313*$K313)+(Y313/12*3*$F313*$G313*$I313*$K313)</f>
        <v>576356.89999999991</v>
      </c>
      <c r="AA313" s="44">
        <v>0</v>
      </c>
      <c r="AB313" s="44">
        <f t="shared" ref="AB313:AB317" si="2876">(AA313/12*5*$D313*$G313*$H313*$K313)+(AA313/12*4*$E313*$G313*$I313*$K313)+(AA313/12*3*$F313*$G313*$I313*$K313)</f>
        <v>0</v>
      </c>
      <c r="AC313" s="44">
        <v>0</v>
      </c>
      <c r="AD313" s="44">
        <f t="shared" ref="AD313:AD317" si="2877">(AC313/12*5*$D313*$G313*$H313*$K313)+(AC313/12*4*$E313*$G313*$I313*$K313)+(AC313/12*3*$F313*$G313*$I313*$K313)</f>
        <v>0</v>
      </c>
      <c r="AE313" s="44">
        <v>0</v>
      </c>
      <c r="AF313" s="44">
        <f t="shared" ref="AF313:AF317" si="2878">(AE313/12*5*$D313*$G313*$H313*$K313)+(AE313/12*4*$E313*$G313*$I313*$K313)+(AE313/12*3*$F313*$G313*$I313*$K313)</f>
        <v>0</v>
      </c>
      <c r="AG313" s="44">
        <v>0</v>
      </c>
      <c r="AH313" s="44">
        <f t="shared" ref="AH313:AH317" si="2879">(AG313/12*5*$D313*$G313*$H313*$K313)+(AG313/12*4*$E313*$G313*$I313*$K313)+(AG313/12*3*$F313*$G313*$I313*$K313)</f>
        <v>0</v>
      </c>
      <c r="AI313" s="44"/>
      <c r="AJ313" s="44">
        <f t="shared" ref="AJ313:AJ317" si="2880">(AI313/12*5*$D313*$G313*$H313*$K313)+(AI313/12*4*$E313*$G313*$I313*$K313)+(AI313/12*3*$F313*$G313*$I313*$K313)</f>
        <v>0</v>
      </c>
      <c r="AK313" s="44"/>
      <c r="AL313" s="44">
        <f t="shared" ref="AL313:AL317" si="2881">(AK313/12*5*$D313*$G313*$H313*$K313)+(AK313/12*4*$E313*$G313*$I313*$K313)+(AK313/12*3*$F313*$G313*$I313*$K313)</f>
        <v>0</v>
      </c>
      <c r="AM313" s="47">
        <v>0</v>
      </c>
      <c r="AN313" s="44">
        <f t="shared" ref="AN313:AN317" si="2882">(AM313/12*5*$D313*$G313*$H313*$K313)+(AM313/12*4*$E313*$G313*$I313*$K313)+(AM313/12*3*$F313*$G313*$I313*$K313)</f>
        <v>0</v>
      </c>
      <c r="AO313" s="48">
        <v>80</v>
      </c>
      <c r="AP313" s="44">
        <f t="shared" ref="AP313:AP317" si="2883">(AO313/12*5*$D313*$G313*$H313*$L313)+(AO313/12*4*$E313*$G313*$I313*$L313)+(AO313/12*3*$F313*$G313*$I313*$L313)</f>
        <v>1844342.08</v>
      </c>
      <c r="AQ313" s="44">
        <v>0</v>
      </c>
      <c r="AR313" s="44">
        <f t="shared" ref="AR313:AR317" si="2884">(AQ313/12*5*$D313*$G313*$H313*$L313)+(AQ313/12*4*$E313*$G313*$I313*$L313)+(AQ313/12*3*$F313*$G313*$I313*$L313)</f>
        <v>0</v>
      </c>
      <c r="AS313" s="44">
        <v>111</v>
      </c>
      <c r="AT313" s="44">
        <f t="shared" ref="AT313:AT317" si="2885">(AS313/12*5*$D313*$G313*$H313*$L313)+(AS313/12*4*$E313*$G313*$I313*$L313)+(AS313/12*3*$F313*$G313*$I313*$L313)</f>
        <v>2559024.6359999999</v>
      </c>
      <c r="AU313" s="44">
        <v>0</v>
      </c>
      <c r="AV313" s="44">
        <f t="shared" ref="AV313:AV317" si="2886">(AU313/12*5*$D313*$G313*$H313*$L313)+(AU313/12*4*$E313*$G313*$I313*$L313)+(AU313/12*3*$F313*$G313*$I313*$L313)</f>
        <v>0</v>
      </c>
      <c r="AW313" s="44"/>
      <c r="AX313" s="44">
        <f t="shared" ref="AX313:AX317" si="2887">(AW313/12*5*$D313*$G313*$H313*$K313)+(AW313/12*4*$E313*$G313*$I313*$K313)+(AW313/12*3*$F313*$G313*$I313*$K313)</f>
        <v>0</v>
      </c>
      <c r="AY313" s="44"/>
      <c r="AZ313" s="44">
        <f t="shared" ref="AZ313:AZ317" si="2888">(AY313/12*5*$D313*$G313*$H313*$K313)+(AY313/12*4*$E313*$G313*$I313*$K313)+(AY313/12*3*$F313*$G313*$I313*$K313)</f>
        <v>0</v>
      </c>
      <c r="BA313" s="44">
        <v>1</v>
      </c>
      <c r="BB313" s="44">
        <f t="shared" ref="BB313:BB317" si="2889">(BA313/12*5*$D313*$G313*$H313*$L313)+(BA313/12*4*$E313*$G313*$I313*$L313)+(BA313/12*3*$F313*$G313*$I313*$L313)</f>
        <v>23054.275999999998</v>
      </c>
      <c r="BC313" s="44">
        <v>0</v>
      </c>
      <c r="BD313" s="44">
        <f t="shared" ref="BD313:BD317" si="2890">(BC313/12*5*$D313*$G313*$H313*$K313)+(BC313/12*4*$E313*$G313*$I313*$K313)+(BC313/12*3*$F313*$G313*$I313*$K313)</f>
        <v>0</v>
      </c>
      <c r="BE313" s="44">
        <v>0</v>
      </c>
      <c r="BF313" s="44">
        <f t="shared" ref="BF313:BF317" si="2891">(BE313/12*5*$D313*$G313*$H313*$K313)+(BE313/12*4*$E313*$G313*$I313*$K313)+(BE313/12*3*$F313*$G313*$I313*$K313)</f>
        <v>0</v>
      </c>
      <c r="BG313" s="44">
        <v>0</v>
      </c>
      <c r="BH313" s="44">
        <f t="shared" ref="BH313:BH317" si="2892">(BG313/12*5*$D313*$G313*$H313*$K313)+(BG313/12*4*$E313*$G313*$I313*$K313)+(BG313/12*3*$F313*$G313*$I313*$K313)</f>
        <v>0</v>
      </c>
      <c r="BI313" s="44">
        <v>0</v>
      </c>
      <c r="BJ313" s="44">
        <f t="shared" ref="BJ313:BJ317" si="2893">(BI313/12*5*$D313*$G313*$H313*$L313)+(BI313/12*4*$E313*$G313*$I313*$L313)+(BI313/12*3*$F313*$G313*$I313*$L313)</f>
        <v>0</v>
      </c>
      <c r="BK313" s="44">
        <v>90</v>
      </c>
      <c r="BL313" s="44">
        <f t="shared" ref="BL313:BL317" si="2894">(BK313/12*5*$D313*$G313*$H313*$K313)+(BK313/12*4*$E313*$G313*$I313*$K313)+(BK313/12*3*$F313*$G313*$I313*$K313)</f>
        <v>1729070.7</v>
      </c>
      <c r="BM313" s="44">
        <v>148</v>
      </c>
      <c r="BN313" s="44">
        <f t="shared" ref="BN313:BN317" si="2895">(BM313/12*5*$D313*$G313*$H313*$K313)+(BM313/12*4*$E313*$G313*$I313*$K313)+(BM313/12*3*$F313*$G313*$I313*$K313)</f>
        <v>2843360.7066666661</v>
      </c>
      <c r="BO313" s="54">
        <v>0</v>
      </c>
      <c r="BP313" s="44">
        <f t="shared" ref="BP313:BP317" si="2896">(BO313/12*5*$D313*$G313*$H313*$L313)+(BO313/12*4*$E313*$G313*$I313*$L313)+(BO313/12*3*$F313*$G313*$I313*$L313)</f>
        <v>0</v>
      </c>
      <c r="BQ313" s="44">
        <v>0</v>
      </c>
      <c r="BR313" s="44">
        <f t="shared" ref="BR313:BR317" si="2897">(BQ313/12*5*$D313*$G313*$H313*$L313)+(BQ313/12*4*$E313*$G313*$I313*$L313)+(BQ313/12*3*$F313*$G313*$I313*$L313)</f>
        <v>0</v>
      </c>
      <c r="BS313" s="44">
        <v>0</v>
      </c>
      <c r="BT313" s="44">
        <f t="shared" ref="BT313:BT317" si="2898">(BS313/12*5*$D313*$G313*$H313*$K313)+(BS313/12*4*$E313*$G313*$I313*$K313)+(BS313/12*3*$F313*$G313*$I313*$K313)</f>
        <v>0</v>
      </c>
      <c r="BU313" s="44">
        <v>0</v>
      </c>
      <c r="BV313" s="44">
        <f t="shared" ref="BV313:BV317" si="2899">(BU313/12*5*$D313*$G313*$H313*$K313)+(BU313/12*4*$E313*$G313*$I313*$K313)+(BU313/12*3*$F313*$G313*$I313*$K313)</f>
        <v>0</v>
      </c>
      <c r="BW313" s="44">
        <v>0</v>
      </c>
      <c r="BX313" s="44">
        <f t="shared" ref="BX313:BX317" si="2900">(BW313/12*5*$D313*$G313*$H313*$L313)+(BW313/12*4*$E313*$G313*$I313*$L313)+(BW313/12*3*$F313*$G313*$I313*$L313)</f>
        <v>0</v>
      </c>
      <c r="BY313" s="44"/>
      <c r="BZ313" s="44">
        <f t="shared" ref="BZ313:BZ317" si="2901">(BY313/12*5*$D313*$G313*$H313*$L313)+(BY313/12*4*$E313*$G313*$I313*$L313)+(BY313/12*3*$F313*$G313*$I313*$L313)</f>
        <v>0</v>
      </c>
      <c r="CA313" s="44">
        <v>0</v>
      </c>
      <c r="CB313" s="44">
        <f t="shared" ref="CB313:CB317" si="2902">(CA313/12*5*$D313*$G313*$H313*$K313)+(CA313/12*4*$E313*$G313*$I313*$K313)+(CA313/12*3*$F313*$G313*$I313*$K313)</f>
        <v>0</v>
      </c>
      <c r="CC313" s="44">
        <v>3</v>
      </c>
      <c r="CD313" s="44">
        <f t="shared" ref="CD313:CD317" si="2903">(CC313/12*5*$D313*$G313*$H313*$L313)+(CC313/12*4*$E313*$G313*$I313*$L313)+(CC313/12*3*$F313*$G313*$I313*$L313)</f>
        <v>69162.827999999994</v>
      </c>
      <c r="CE313" s="44">
        <v>0</v>
      </c>
      <c r="CF313" s="44">
        <f t="shared" ref="CF313:CF317" si="2904">(CE313/12*5*$D313*$G313*$H313*$K313)+(CE313/12*4*$E313*$G313*$I313*$K313)+(CE313/12*3*$F313*$G313*$I313*$K313)</f>
        <v>0</v>
      </c>
      <c r="CG313" s="44"/>
      <c r="CH313" s="44">
        <f t="shared" ref="CH313:CH317" si="2905">(CG313/12*5*$D313*$G313*$H313*$K313)+(CG313/12*4*$E313*$G313*$I313*$K313)+(CG313/12*3*$F313*$G313*$I313*$K313)</f>
        <v>0</v>
      </c>
      <c r="CI313" s="44">
        <v>1</v>
      </c>
      <c r="CJ313" s="44">
        <f t="shared" ref="CJ313:CJ317" si="2906">(CI313/12*5*$D313*$G313*$H313*$K313)+(CI313/12*4*$E313*$G313*$I313*$K313)+(CI313/12*3*$F313*$G313*$I313*$K313)</f>
        <v>19211.896666666664</v>
      </c>
      <c r="CK313" s="44">
        <v>19</v>
      </c>
      <c r="CL313" s="44">
        <f t="shared" ref="CL313:CL317" si="2907">(CK313/12*5*$D313*$G313*$H313*$K313)+(CK313/12*4*$E313*$G313*$I313*$K313)+(CK313/12*3*$F313*$G313*$I313*$K313)</f>
        <v>365026.03666666656</v>
      </c>
      <c r="CM313" s="44">
        <v>42</v>
      </c>
      <c r="CN313" s="44">
        <f t="shared" ref="CN313:CN317" si="2908">(CM313/12*5*$D313*$G313*$H313*$L313)+(CM313/12*4*$E313*$G313*$I313*$L313)+(CM313/12*3*$F313*$G313*$I313*$L313)</f>
        <v>968279.59199999995</v>
      </c>
      <c r="CO313" s="44">
        <v>15</v>
      </c>
      <c r="CP313" s="44">
        <f t="shared" ref="CP313:CP317" si="2909">(CO313/12*5*$D313*$G313*$H313*$L313)+(CO313/12*4*$E313*$G313*$I313*$L313)+(CO313/12*3*$F313*$G313*$I313*$L313)</f>
        <v>345814.14</v>
      </c>
      <c r="CQ313" s="49">
        <v>14</v>
      </c>
      <c r="CR313" s="44">
        <f t="shared" ref="CR313:CR317" si="2910">(CQ313/12*5*$D313*$G313*$H313*$K313)+(CQ313/12*4*$E313*$G313*$I313*$K313)+(CQ313/12*3*$F313*$G313*$I313*$K313)</f>
        <v>268966.55333333334</v>
      </c>
      <c r="CS313" s="44">
        <v>24</v>
      </c>
      <c r="CT313" s="44">
        <f t="shared" ref="CT313:CT317" si="2911">(CS313/12*5*$D313*$G313*$H313*$L313)+(CS313/12*4*$E313*$G313*$I313*$L313)+(CS313/12*3*$F313*$G313*$I313*$L313)</f>
        <v>553302.62399999995</v>
      </c>
      <c r="CU313" s="44">
        <v>2</v>
      </c>
      <c r="CV313" s="44">
        <f t="shared" ref="CV313:CV317" si="2912">(CU313/12*5*$D313*$G313*$H313*$L313)+(CU313/12*4*$E313*$G313*$I313*$L313)+(CU313/12*3*$F313*$G313*$I313*$L313)</f>
        <v>46108.551999999996</v>
      </c>
      <c r="CW313" s="44">
        <v>11</v>
      </c>
      <c r="CX313" s="44">
        <f t="shared" ref="CX313:CX317" si="2913">(CW313/12*5*$D313*$G313*$H313*$L313)+(CW313/12*4*$E313*$G313*$I313*$L313)+(CW313/12*3*$F313*$G313*$I313*$L313)</f>
        <v>253597.03599999996</v>
      </c>
      <c r="CY313" s="44">
        <v>16</v>
      </c>
      <c r="CZ313" s="44">
        <f t="shared" ref="CZ313:CZ317" si="2914">(CY313/12*5*$D313*$G313*$H313*$L313)+(CY313/12*4*$E313*$G313*$I313*$L313)+(CY313/12*3*$F313*$G313*$I313*$L313)</f>
        <v>368868.41599999997</v>
      </c>
      <c r="DA313" s="44">
        <v>25</v>
      </c>
      <c r="DB313" s="44">
        <f t="shared" ref="DB313:DB317" si="2915">(DA313/12*5*$D313*$G313*$H313*$L313)+(DA313/12*4*$E313*$G313*$I313*$L313)+(DA313/12*3*$F313*$G313*$I313*$L313)</f>
        <v>576356.9</v>
      </c>
      <c r="DC313" s="44">
        <v>32</v>
      </c>
      <c r="DD313" s="44">
        <f t="shared" ref="DD313:DD317" si="2916">(DC313/12*5*$D313*$G313*$H313*$K313)+(DC313/12*4*$E313*$G313*$I313*$K313)+(DC313/12*3*$F313*$G313*$I313*$K313)</f>
        <v>614780.69333333324</v>
      </c>
      <c r="DE313" s="44">
        <v>12</v>
      </c>
      <c r="DF313" s="44">
        <f t="shared" ref="DF313:DF317" si="2917">(DE313/12*5*$D313*$G313*$H313*$K313)+(DE313/12*4*$E313*$G313*$I313*$K313)+(DE313/12*3*$F313*$G313*$I313*$K313)</f>
        <v>230542.76</v>
      </c>
      <c r="DG313" s="44"/>
      <c r="DH313" s="44">
        <f t="shared" ref="DH313:DH317" si="2918">(DG313/12*5*$D313*$G313*$H313*$L313)+(DG313/12*4*$E313*$G313*$I313*$L313)+(DG313/12*3*$F313*$G313*$I313*$L313)</f>
        <v>0</v>
      </c>
      <c r="DI313" s="44">
        <v>20</v>
      </c>
      <c r="DJ313" s="44">
        <f t="shared" ref="DJ313:DJ317" si="2919">(DI313/12*5*$D313*$G313*$H313*$L313)+(DI313/12*4*$E313*$G313*$I313*$L313)+(DI313/12*3*$F313*$G313*$I313*$L313)</f>
        <v>461085.52</v>
      </c>
      <c r="DK313" s="44"/>
      <c r="DL313" s="44">
        <f t="shared" ref="DL313:DL317" si="2920">(DK313/12*5*$D313*$G313*$H313*$M313)+(DK313/12*4*$E313*$G313*$I313*$M313)+(DK313/12*3*$F313*$G313*$I313*$M313)</f>
        <v>0</v>
      </c>
      <c r="DM313" s="44">
        <v>12</v>
      </c>
      <c r="DN313" s="44">
        <f t="shared" ref="DN313:DN317" si="2921">(DM313/12*5*$D313*$G313*$H313*$N313)+(DM313/12*4*$E313*$G313*$I313*$N313)+(DM313/12*3*$F313*$G313*$I313*$N313)</f>
        <v>423210.63799999998</v>
      </c>
      <c r="DO313" s="44"/>
      <c r="DP313" s="44">
        <f t="shared" ref="DP313:DP317" si="2922">(DO313*$D313*$G313*$H313*$L313)</f>
        <v>0</v>
      </c>
      <c r="DQ313" s="44">
        <f t="shared" si="2869"/>
        <v>906</v>
      </c>
      <c r="DR313" s="44">
        <f t="shared" si="2869"/>
        <v>18943479.024666663</v>
      </c>
    </row>
    <row r="314" spans="1:122" ht="15.75" customHeight="1" x14ac:dyDescent="0.25">
      <c r="A314" s="51"/>
      <c r="B314" s="52">
        <v>272</v>
      </c>
      <c r="C314" s="38" t="s">
        <v>445</v>
      </c>
      <c r="D314" s="39">
        <f t="shared" si="2543"/>
        <v>19063</v>
      </c>
      <c r="E314" s="40">
        <v>18530</v>
      </c>
      <c r="F314" s="40">
        <v>18715</v>
      </c>
      <c r="G314" s="53">
        <v>0.91</v>
      </c>
      <c r="H314" s="42">
        <v>1</v>
      </c>
      <c r="I314" s="42">
        <v>1</v>
      </c>
      <c r="J314" s="43"/>
      <c r="K314" s="39">
        <v>1.4</v>
      </c>
      <c r="L314" s="39">
        <v>1.68</v>
      </c>
      <c r="M314" s="39">
        <v>2.23</v>
      </c>
      <c r="N314" s="39">
        <v>2.57</v>
      </c>
      <c r="O314" s="44">
        <v>0</v>
      </c>
      <c r="P314" s="44">
        <f t="shared" si="2870"/>
        <v>0</v>
      </c>
      <c r="Q314" s="44">
        <v>0</v>
      </c>
      <c r="R314" s="44">
        <f t="shared" si="2871"/>
        <v>0</v>
      </c>
      <c r="S314" s="44"/>
      <c r="T314" s="44">
        <f t="shared" si="2872"/>
        <v>0</v>
      </c>
      <c r="U314" s="44"/>
      <c r="V314" s="44">
        <f t="shared" si="2873"/>
        <v>0</v>
      </c>
      <c r="W314" s="44">
        <v>0</v>
      </c>
      <c r="X314" s="44">
        <f t="shared" si="2874"/>
        <v>0</v>
      </c>
      <c r="Y314" s="44">
        <v>10</v>
      </c>
      <c r="Z314" s="44">
        <f t="shared" si="2875"/>
        <v>239490.76666666666</v>
      </c>
      <c r="AA314" s="44"/>
      <c r="AB314" s="44">
        <f t="shared" si="2876"/>
        <v>0</v>
      </c>
      <c r="AC314" s="44"/>
      <c r="AD314" s="44">
        <f t="shared" si="2877"/>
        <v>0</v>
      </c>
      <c r="AE314" s="44">
        <v>0</v>
      </c>
      <c r="AF314" s="44">
        <f t="shared" si="2878"/>
        <v>0</v>
      </c>
      <c r="AG314" s="44">
        <v>0</v>
      </c>
      <c r="AH314" s="44">
        <f t="shared" si="2879"/>
        <v>0</v>
      </c>
      <c r="AI314" s="44"/>
      <c r="AJ314" s="44">
        <f t="shared" si="2880"/>
        <v>0</v>
      </c>
      <c r="AK314" s="44"/>
      <c r="AL314" s="44">
        <f t="shared" si="2881"/>
        <v>0</v>
      </c>
      <c r="AM314" s="47">
        <v>0</v>
      </c>
      <c r="AN314" s="44">
        <f t="shared" si="2882"/>
        <v>0</v>
      </c>
      <c r="AO314" s="48">
        <v>0</v>
      </c>
      <c r="AP314" s="44">
        <f t="shared" si="2883"/>
        <v>0</v>
      </c>
      <c r="AQ314" s="44"/>
      <c r="AR314" s="44">
        <f t="shared" si="2884"/>
        <v>0</v>
      </c>
      <c r="AS314" s="44"/>
      <c r="AT314" s="44">
        <f t="shared" si="2885"/>
        <v>0</v>
      </c>
      <c r="AU314" s="44"/>
      <c r="AV314" s="44">
        <f t="shared" si="2886"/>
        <v>0</v>
      </c>
      <c r="AW314" s="44"/>
      <c r="AX314" s="44">
        <f t="shared" si="2887"/>
        <v>0</v>
      </c>
      <c r="AY314" s="44"/>
      <c r="AZ314" s="44">
        <f t="shared" si="2888"/>
        <v>0</v>
      </c>
      <c r="BA314" s="44"/>
      <c r="BB314" s="44">
        <f t="shared" si="2889"/>
        <v>0</v>
      </c>
      <c r="BC314" s="44"/>
      <c r="BD314" s="44">
        <f t="shared" si="2890"/>
        <v>0</v>
      </c>
      <c r="BE314" s="44"/>
      <c r="BF314" s="44">
        <f t="shared" si="2891"/>
        <v>0</v>
      </c>
      <c r="BG314" s="44"/>
      <c r="BH314" s="44">
        <f t="shared" si="2892"/>
        <v>0</v>
      </c>
      <c r="BI314" s="44"/>
      <c r="BJ314" s="44">
        <f t="shared" si="2893"/>
        <v>0</v>
      </c>
      <c r="BK314" s="44">
        <v>6</v>
      </c>
      <c r="BL314" s="44">
        <f t="shared" si="2894"/>
        <v>143694.46</v>
      </c>
      <c r="BM314" s="44">
        <v>21</v>
      </c>
      <c r="BN314" s="44">
        <f t="shared" si="2895"/>
        <v>502930.61</v>
      </c>
      <c r="BO314" s="54"/>
      <c r="BP314" s="44">
        <f t="shared" si="2896"/>
        <v>0</v>
      </c>
      <c r="BQ314" s="44"/>
      <c r="BR314" s="44">
        <f t="shared" si="2897"/>
        <v>0</v>
      </c>
      <c r="BS314" s="44"/>
      <c r="BT314" s="44">
        <f t="shared" si="2898"/>
        <v>0</v>
      </c>
      <c r="BU314" s="44"/>
      <c r="BV314" s="44">
        <f t="shared" si="2899"/>
        <v>0</v>
      </c>
      <c r="BW314" s="44"/>
      <c r="BX314" s="44">
        <f t="shared" si="2900"/>
        <v>0</v>
      </c>
      <c r="BY314" s="44"/>
      <c r="BZ314" s="44">
        <f t="shared" si="2901"/>
        <v>0</v>
      </c>
      <c r="CA314" s="44"/>
      <c r="CB314" s="44">
        <f t="shared" si="2902"/>
        <v>0</v>
      </c>
      <c r="CC314" s="44"/>
      <c r="CD314" s="44">
        <f t="shared" si="2903"/>
        <v>0</v>
      </c>
      <c r="CE314" s="44"/>
      <c r="CF314" s="44">
        <f t="shared" si="2904"/>
        <v>0</v>
      </c>
      <c r="CG314" s="44"/>
      <c r="CH314" s="44">
        <f t="shared" si="2905"/>
        <v>0</v>
      </c>
      <c r="CI314" s="44"/>
      <c r="CJ314" s="44">
        <f t="shared" si="2906"/>
        <v>0</v>
      </c>
      <c r="CK314" s="44"/>
      <c r="CL314" s="44">
        <f t="shared" si="2907"/>
        <v>0</v>
      </c>
      <c r="CM314" s="44"/>
      <c r="CN314" s="44">
        <f t="shared" si="2908"/>
        <v>0</v>
      </c>
      <c r="CO314" s="44"/>
      <c r="CP314" s="44">
        <f t="shared" si="2909"/>
        <v>0</v>
      </c>
      <c r="CQ314" s="49"/>
      <c r="CR314" s="44">
        <f t="shared" si="2910"/>
        <v>0</v>
      </c>
      <c r="CS314" s="44"/>
      <c r="CT314" s="44">
        <f t="shared" si="2911"/>
        <v>0</v>
      </c>
      <c r="CU314" s="44"/>
      <c r="CV314" s="44">
        <f t="shared" si="2912"/>
        <v>0</v>
      </c>
      <c r="CW314" s="44"/>
      <c r="CX314" s="44">
        <f t="shared" si="2913"/>
        <v>0</v>
      </c>
      <c r="CY314" s="44"/>
      <c r="CZ314" s="44">
        <f t="shared" si="2914"/>
        <v>0</v>
      </c>
      <c r="DA314" s="44"/>
      <c r="DB314" s="44">
        <f t="shared" si="2915"/>
        <v>0</v>
      </c>
      <c r="DC314" s="44"/>
      <c r="DD314" s="44">
        <f t="shared" si="2916"/>
        <v>0</v>
      </c>
      <c r="DE314" s="44"/>
      <c r="DF314" s="44">
        <f t="shared" si="2917"/>
        <v>0</v>
      </c>
      <c r="DG314" s="44"/>
      <c r="DH314" s="44">
        <f t="shared" si="2918"/>
        <v>0</v>
      </c>
      <c r="DI314" s="44"/>
      <c r="DJ314" s="44">
        <f t="shared" si="2919"/>
        <v>0</v>
      </c>
      <c r="DK314" s="44"/>
      <c r="DL314" s="44">
        <f t="shared" si="2920"/>
        <v>0</v>
      </c>
      <c r="DM314" s="44"/>
      <c r="DN314" s="44">
        <f t="shared" si="2921"/>
        <v>0</v>
      </c>
      <c r="DO314" s="44"/>
      <c r="DP314" s="44">
        <f t="shared" si="2922"/>
        <v>0</v>
      </c>
      <c r="DQ314" s="44">
        <f t="shared" si="2869"/>
        <v>37</v>
      </c>
      <c r="DR314" s="44">
        <f t="shared" si="2869"/>
        <v>886115.83666666667</v>
      </c>
    </row>
    <row r="315" spans="1:122" ht="30" customHeight="1" x14ac:dyDescent="0.25">
      <c r="A315" s="51"/>
      <c r="B315" s="52">
        <v>273</v>
      </c>
      <c r="C315" s="38" t="s">
        <v>446</v>
      </c>
      <c r="D315" s="39">
        <f t="shared" si="2543"/>
        <v>19063</v>
      </c>
      <c r="E315" s="40">
        <v>18530</v>
      </c>
      <c r="F315" s="40">
        <v>18715</v>
      </c>
      <c r="G315" s="53">
        <v>0.86</v>
      </c>
      <c r="H315" s="42">
        <v>1</v>
      </c>
      <c r="I315" s="42">
        <v>1</v>
      </c>
      <c r="J315" s="43"/>
      <c r="K315" s="39">
        <v>1.4</v>
      </c>
      <c r="L315" s="39">
        <v>1.68</v>
      </c>
      <c r="M315" s="39">
        <v>2.23</v>
      </c>
      <c r="N315" s="39">
        <v>2.57</v>
      </c>
      <c r="O315" s="44">
        <v>68</v>
      </c>
      <c r="P315" s="44">
        <f t="shared" si="2870"/>
        <v>1539057.1466666665</v>
      </c>
      <c r="Q315" s="44">
        <v>119</v>
      </c>
      <c r="R315" s="44">
        <f t="shared" si="2871"/>
        <v>2693350.0066666664</v>
      </c>
      <c r="S315" s="44">
        <v>0</v>
      </c>
      <c r="T315" s="44">
        <f t="shared" si="2872"/>
        <v>0</v>
      </c>
      <c r="U315" s="44"/>
      <c r="V315" s="44">
        <f t="shared" si="2873"/>
        <v>0</v>
      </c>
      <c r="W315" s="44">
        <v>0</v>
      </c>
      <c r="X315" s="44">
        <f t="shared" si="2874"/>
        <v>0</v>
      </c>
      <c r="Y315" s="44">
        <v>10</v>
      </c>
      <c r="Z315" s="44">
        <f t="shared" si="2875"/>
        <v>226331.93333333332</v>
      </c>
      <c r="AA315" s="44">
        <v>0</v>
      </c>
      <c r="AB315" s="44">
        <f t="shared" si="2876"/>
        <v>0</v>
      </c>
      <c r="AC315" s="44">
        <v>0</v>
      </c>
      <c r="AD315" s="44">
        <f t="shared" si="2877"/>
        <v>0</v>
      </c>
      <c r="AE315" s="44">
        <v>0</v>
      </c>
      <c r="AF315" s="44">
        <f t="shared" si="2878"/>
        <v>0</v>
      </c>
      <c r="AG315" s="44">
        <v>0</v>
      </c>
      <c r="AH315" s="44">
        <f t="shared" si="2879"/>
        <v>0</v>
      </c>
      <c r="AI315" s="44">
        <v>6</v>
      </c>
      <c r="AJ315" s="44">
        <f t="shared" si="2880"/>
        <v>135799.15999999997</v>
      </c>
      <c r="AK315" s="44"/>
      <c r="AL315" s="44">
        <f t="shared" si="2881"/>
        <v>0</v>
      </c>
      <c r="AM315" s="47">
        <v>0</v>
      </c>
      <c r="AN315" s="44">
        <f t="shared" si="2882"/>
        <v>0</v>
      </c>
      <c r="AO315" s="48">
        <v>101</v>
      </c>
      <c r="AP315" s="44">
        <f t="shared" si="2883"/>
        <v>2743143.0319999997</v>
      </c>
      <c r="AQ315" s="44">
        <v>0</v>
      </c>
      <c r="AR315" s="44">
        <f t="shared" si="2884"/>
        <v>0</v>
      </c>
      <c r="AS315" s="44">
        <v>271</v>
      </c>
      <c r="AT315" s="44">
        <f t="shared" si="2885"/>
        <v>7360314.4719999991</v>
      </c>
      <c r="AU315" s="44"/>
      <c r="AV315" s="44">
        <f t="shared" si="2886"/>
        <v>0</v>
      </c>
      <c r="AW315" s="44"/>
      <c r="AX315" s="44">
        <f t="shared" si="2887"/>
        <v>0</v>
      </c>
      <c r="AY315" s="44"/>
      <c r="AZ315" s="44">
        <f t="shared" si="2888"/>
        <v>0</v>
      </c>
      <c r="BA315" s="44">
        <v>15</v>
      </c>
      <c r="BB315" s="44">
        <f t="shared" si="2889"/>
        <v>407397.48</v>
      </c>
      <c r="BC315" s="44">
        <v>0</v>
      </c>
      <c r="BD315" s="44">
        <f t="shared" si="2890"/>
        <v>0</v>
      </c>
      <c r="BE315" s="44">
        <v>0</v>
      </c>
      <c r="BF315" s="44">
        <f t="shared" si="2891"/>
        <v>0</v>
      </c>
      <c r="BG315" s="44">
        <v>0</v>
      </c>
      <c r="BH315" s="44">
        <f t="shared" si="2892"/>
        <v>0</v>
      </c>
      <c r="BI315" s="44">
        <v>0</v>
      </c>
      <c r="BJ315" s="44">
        <f t="shared" si="2893"/>
        <v>0</v>
      </c>
      <c r="BK315" s="44">
        <v>96</v>
      </c>
      <c r="BL315" s="44">
        <f t="shared" si="2894"/>
        <v>2172786.5599999996</v>
      </c>
      <c r="BM315" s="44">
        <v>189</v>
      </c>
      <c r="BN315" s="44">
        <f t="shared" si="2895"/>
        <v>4277673.54</v>
      </c>
      <c r="BO315" s="54">
        <v>0</v>
      </c>
      <c r="BP315" s="44">
        <f t="shared" si="2896"/>
        <v>0</v>
      </c>
      <c r="BQ315" s="44">
        <v>0</v>
      </c>
      <c r="BR315" s="44">
        <f t="shared" si="2897"/>
        <v>0</v>
      </c>
      <c r="BS315" s="44">
        <v>0</v>
      </c>
      <c r="BT315" s="44">
        <f t="shared" si="2898"/>
        <v>0</v>
      </c>
      <c r="BU315" s="44"/>
      <c r="BV315" s="44">
        <f t="shared" si="2899"/>
        <v>0</v>
      </c>
      <c r="BW315" s="44">
        <v>0</v>
      </c>
      <c r="BX315" s="44">
        <f t="shared" si="2900"/>
        <v>0</v>
      </c>
      <c r="BY315" s="44"/>
      <c r="BZ315" s="44">
        <f t="shared" si="2901"/>
        <v>0</v>
      </c>
      <c r="CA315" s="44">
        <v>0</v>
      </c>
      <c r="CB315" s="44">
        <f t="shared" si="2902"/>
        <v>0</v>
      </c>
      <c r="CC315" s="44">
        <v>10</v>
      </c>
      <c r="CD315" s="44">
        <f t="shared" si="2903"/>
        <v>271598.32</v>
      </c>
      <c r="CE315" s="44">
        <v>30</v>
      </c>
      <c r="CF315" s="44">
        <f t="shared" si="2904"/>
        <v>678995.79999999993</v>
      </c>
      <c r="CG315" s="44"/>
      <c r="CH315" s="44">
        <f t="shared" si="2905"/>
        <v>0</v>
      </c>
      <c r="CI315" s="44">
        <v>44</v>
      </c>
      <c r="CJ315" s="44">
        <f t="shared" si="2906"/>
        <v>995860.5066666666</v>
      </c>
      <c r="CK315" s="44">
        <v>7</v>
      </c>
      <c r="CL315" s="44">
        <f t="shared" si="2907"/>
        <v>158432.35333333333</v>
      </c>
      <c r="CM315" s="44">
        <v>68</v>
      </c>
      <c r="CN315" s="44">
        <f t="shared" si="2908"/>
        <v>1846868.5760000001</v>
      </c>
      <c r="CO315" s="44">
        <v>17</v>
      </c>
      <c r="CP315" s="44">
        <f t="shared" si="2909"/>
        <v>461717.14400000003</v>
      </c>
      <c r="CQ315" s="49">
        <v>33</v>
      </c>
      <c r="CR315" s="44">
        <f t="shared" si="2910"/>
        <v>746895.37999999989</v>
      </c>
      <c r="CS315" s="44">
        <v>10</v>
      </c>
      <c r="CT315" s="44">
        <f t="shared" si="2911"/>
        <v>271598.32</v>
      </c>
      <c r="CU315" s="44"/>
      <c r="CV315" s="44">
        <f t="shared" si="2912"/>
        <v>0</v>
      </c>
      <c r="CW315" s="44">
        <v>3</v>
      </c>
      <c r="CX315" s="44">
        <f t="shared" si="2913"/>
        <v>81479.495999999985</v>
      </c>
      <c r="CY315" s="44">
        <v>16</v>
      </c>
      <c r="CZ315" s="44">
        <f t="shared" si="2914"/>
        <v>434557.31199999998</v>
      </c>
      <c r="DA315" s="44">
        <v>46</v>
      </c>
      <c r="DB315" s="44">
        <f t="shared" si="2915"/>
        <v>1249352.2719999999</v>
      </c>
      <c r="DC315" s="44">
        <v>78</v>
      </c>
      <c r="DD315" s="44">
        <f t="shared" si="2916"/>
        <v>1765389.08</v>
      </c>
      <c r="DE315" s="44">
        <v>17</v>
      </c>
      <c r="DF315" s="44">
        <f t="shared" si="2917"/>
        <v>384764.28666666662</v>
      </c>
      <c r="DG315" s="44"/>
      <c r="DH315" s="44">
        <f t="shared" si="2918"/>
        <v>0</v>
      </c>
      <c r="DI315" s="44">
        <v>24</v>
      </c>
      <c r="DJ315" s="44">
        <f t="shared" si="2919"/>
        <v>651835.96799999988</v>
      </c>
      <c r="DK315" s="44">
        <v>4</v>
      </c>
      <c r="DL315" s="44">
        <f t="shared" si="2920"/>
        <v>144205.77466666666</v>
      </c>
      <c r="DM315" s="44">
        <v>7</v>
      </c>
      <c r="DN315" s="44">
        <f t="shared" si="2921"/>
        <v>290836.53433333331</v>
      </c>
      <c r="DO315" s="44"/>
      <c r="DP315" s="44">
        <f t="shared" si="2922"/>
        <v>0</v>
      </c>
      <c r="DQ315" s="44">
        <f t="shared" si="2869"/>
        <v>1289</v>
      </c>
      <c r="DR315" s="44">
        <f t="shared" si="2869"/>
        <v>31990240.454333328</v>
      </c>
    </row>
    <row r="316" spans="1:122" ht="36" customHeight="1" x14ac:dyDescent="0.25">
      <c r="A316" s="51"/>
      <c r="B316" s="52">
        <v>274</v>
      </c>
      <c r="C316" s="38" t="s">
        <v>447</v>
      </c>
      <c r="D316" s="39">
        <f t="shared" si="2543"/>
        <v>19063</v>
      </c>
      <c r="E316" s="40">
        <v>18530</v>
      </c>
      <c r="F316" s="40">
        <v>18715</v>
      </c>
      <c r="G316" s="53">
        <v>1.24</v>
      </c>
      <c r="H316" s="42">
        <v>1</v>
      </c>
      <c r="I316" s="42">
        <v>1</v>
      </c>
      <c r="J316" s="43"/>
      <c r="K316" s="39">
        <v>1.4</v>
      </c>
      <c r="L316" s="39">
        <v>1.68</v>
      </c>
      <c r="M316" s="39">
        <v>2.23</v>
      </c>
      <c r="N316" s="39">
        <v>2.57</v>
      </c>
      <c r="O316" s="44">
        <v>2</v>
      </c>
      <c r="P316" s="44">
        <f t="shared" si="2870"/>
        <v>65267.813333333317</v>
      </c>
      <c r="Q316" s="44">
        <v>60</v>
      </c>
      <c r="R316" s="44">
        <f t="shared" si="2871"/>
        <v>1958034.4</v>
      </c>
      <c r="S316" s="44">
        <v>0</v>
      </c>
      <c r="T316" s="44">
        <f t="shared" si="2872"/>
        <v>0</v>
      </c>
      <c r="U316" s="44"/>
      <c r="V316" s="44">
        <f t="shared" si="2873"/>
        <v>0</v>
      </c>
      <c r="W316" s="44">
        <v>0</v>
      </c>
      <c r="X316" s="44">
        <f t="shared" si="2874"/>
        <v>0</v>
      </c>
      <c r="Y316" s="44">
        <v>3</v>
      </c>
      <c r="Z316" s="44">
        <f t="shared" si="2875"/>
        <v>97901.72</v>
      </c>
      <c r="AA316" s="44">
        <v>0</v>
      </c>
      <c r="AB316" s="44">
        <f t="shared" si="2876"/>
        <v>0</v>
      </c>
      <c r="AC316" s="44">
        <v>0</v>
      </c>
      <c r="AD316" s="44">
        <f t="shared" si="2877"/>
        <v>0</v>
      </c>
      <c r="AE316" s="44">
        <v>0</v>
      </c>
      <c r="AF316" s="44">
        <f t="shared" si="2878"/>
        <v>0</v>
      </c>
      <c r="AG316" s="44">
        <v>0</v>
      </c>
      <c r="AH316" s="44">
        <f t="shared" si="2879"/>
        <v>0</v>
      </c>
      <c r="AI316" s="44">
        <v>0</v>
      </c>
      <c r="AJ316" s="44">
        <f t="shared" si="2880"/>
        <v>0</v>
      </c>
      <c r="AK316" s="44"/>
      <c r="AL316" s="44">
        <f t="shared" si="2881"/>
        <v>0</v>
      </c>
      <c r="AM316" s="47">
        <v>0</v>
      </c>
      <c r="AN316" s="44">
        <f t="shared" si="2882"/>
        <v>0</v>
      </c>
      <c r="AO316" s="48">
        <v>19</v>
      </c>
      <c r="AP316" s="44">
        <f t="shared" si="2883"/>
        <v>744053.07199999993</v>
      </c>
      <c r="AQ316" s="44">
        <v>0</v>
      </c>
      <c r="AR316" s="44">
        <f t="shared" si="2884"/>
        <v>0</v>
      </c>
      <c r="AS316" s="44">
        <v>34</v>
      </c>
      <c r="AT316" s="44">
        <f t="shared" si="2885"/>
        <v>1331463.392</v>
      </c>
      <c r="AU316" s="44">
        <v>0</v>
      </c>
      <c r="AV316" s="44">
        <f t="shared" si="2886"/>
        <v>0</v>
      </c>
      <c r="AW316" s="44"/>
      <c r="AX316" s="44">
        <f t="shared" si="2887"/>
        <v>0</v>
      </c>
      <c r="AY316" s="44"/>
      <c r="AZ316" s="44">
        <f t="shared" si="2888"/>
        <v>0</v>
      </c>
      <c r="BA316" s="44">
        <v>8</v>
      </c>
      <c r="BB316" s="44">
        <f t="shared" si="2889"/>
        <v>313285.50399999996</v>
      </c>
      <c r="BC316" s="44">
        <v>0</v>
      </c>
      <c r="BD316" s="44">
        <f t="shared" si="2890"/>
        <v>0</v>
      </c>
      <c r="BE316" s="44">
        <v>0</v>
      </c>
      <c r="BF316" s="44">
        <f t="shared" si="2891"/>
        <v>0</v>
      </c>
      <c r="BG316" s="44">
        <v>0</v>
      </c>
      <c r="BH316" s="44">
        <f t="shared" si="2892"/>
        <v>0</v>
      </c>
      <c r="BI316" s="44">
        <v>0</v>
      </c>
      <c r="BJ316" s="44">
        <f t="shared" si="2893"/>
        <v>0</v>
      </c>
      <c r="BK316" s="44">
        <v>24</v>
      </c>
      <c r="BL316" s="44">
        <f t="shared" si="2894"/>
        <v>783213.76</v>
      </c>
      <c r="BM316" s="44">
        <v>63</v>
      </c>
      <c r="BN316" s="44">
        <f t="shared" si="2895"/>
        <v>2055936.1199999999</v>
      </c>
      <c r="BO316" s="54">
        <v>0</v>
      </c>
      <c r="BP316" s="44">
        <f t="shared" si="2896"/>
        <v>0</v>
      </c>
      <c r="BQ316" s="44">
        <v>0</v>
      </c>
      <c r="BR316" s="44">
        <f t="shared" si="2897"/>
        <v>0</v>
      </c>
      <c r="BS316" s="44">
        <v>0</v>
      </c>
      <c r="BT316" s="44">
        <f t="shared" si="2898"/>
        <v>0</v>
      </c>
      <c r="BU316" s="44">
        <v>0</v>
      </c>
      <c r="BV316" s="44">
        <f t="shared" si="2899"/>
        <v>0</v>
      </c>
      <c r="BW316" s="44">
        <v>0</v>
      </c>
      <c r="BX316" s="44">
        <f t="shared" si="2900"/>
        <v>0</v>
      </c>
      <c r="BY316" s="44"/>
      <c r="BZ316" s="44">
        <f t="shared" si="2901"/>
        <v>0</v>
      </c>
      <c r="CA316" s="44">
        <v>0</v>
      </c>
      <c r="CB316" s="44">
        <f t="shared" si="2902"/>
        <v>0</v>
      </c>
      <c r="CC316" s="44">
        <v>3</v>
      </c>
      <c r="CD316" s="44">
        <f t="shared" si="2903"/>
        <v>117482.06399999998</v>
      </c>
      <c r="CE316" s="44"/>
      <c r="CF316" s="44">
        <f t="shared" si="2904"/>
        <v>0</v>
      </c>
      <c r="CG316" s="44"/>
      <c r="CH316" s="44">
        <f t="shared" si="2905"/>
        <v>0</v>
      </c>
      <c r="CI316" s="44"/>
      <c r="CJ316" s="44">
        <f t="shared" si="2906"/>
        <v>0</v>
      </c>
      <c r="CK316" s="44">
        <v>7</v>
      </c>
      <c r="CL316" s="44">
        <f t="shared" si="2907"/>
        <v>228437.34666666668</v>
      </c>
      <c r="CM316" s="44">
        <v>3</v>
      </c>
      <c r="CN316" s="44">
        <f t="shared" si="2908"/>
        <v>117482.06399999998</v>
      </c>
      <c r="CO316" s="44">
        <v>3</v>
      </c>
      <c r="CP316" s="44">
        <f t="shared" si="2909"/>
        <v>117482.06399999998</v>
      </c>
      <c r="CQ316" s="49"/>
      <c r="CR316" s="44">
        <f t="shared" si="2910"/>
        <v>0</v>
      </c>
      <c r="CS316" s="44">
        <v>2</v>
      </c>
      <c r="CT316" s="44">
        <f t="shared" si="2911"/>
        <v>78321.375999999989</v>
      </c>
      <c r="CU316" s="44"/>
      <c r="CV316" s="44">
        <f t="shared" si="2912"/>
        <v>0</v>
      </c>
      <c r="CW316" s="44">
        <v>3</v>
      </c>
      <c r="CX316" s="44">
        <f t="shared" si="2913"/>
        <v>117482.06399999998</v>
      </c>
      <c r="CY316" s="44">
        <v>1</v>
      </c>
      <c r="CZ316" s="44">
        <f t="shared" si="2914"/>
        <v>39160.687999999995</v>
      </c>
      <c r="DA316" s="44">
        <v>12</v>
      </c>
      <c r="DB316" s="44">
        <f t="shared" si="2915"/>
        <v>469928.25599999994</v>
      </c>
      <c r="DC316" s="44">
        <v>9</v>
      </c>
      <c r="DD316" s="44">
        <f t="shared" si="2916"/>
        <v>293705.15999999997</v>
      </c>
      <c r="DE316" s="44"/>
      <c r="DF316" s="44">
        <f t="shared" si="2917"/>
        <v>0</v>
      </c>
      <c r="DG316" s="44"/>
      <c r="DH316" s="44">
        <f t="shared" si="2918"/>
        <v>0</v>
      </c>
      <c r="DI316" s="44">
        <v>3</v>
      </c>
      <c r="DJ316" s="44">
        <f t="shared" si="2919"/>
        <v>117482.06399999998</v>
      </c>
      <c r="DK316" s="44"/>
      <c r="DL316" s="44">
        <f t="shared" si="2920"/>
        <v>0</v>
      </c>
      <c r="DM316" s="44"/>
      <c r="DN316" s="44">
        <f t="shared" si="2921"/>
        <v>0</v>
      </c>
      <c r="DO316" s="44"/>
      <c r="DP316" s="44">
        <f t="shared" si="2922"/>
        <v>0</v>
      </c>
      <c r="DQ316" s="44">
        <f t="shared" si="2869"/>
        <v>259</v>
      </c>
      <c r="DR316" s="44">
        <f t="shared" si="2869"/>
        <v>9046118.9279999994</v>
      </c>
    </row>
    <row r="317" spans="1:122" ht="36" customHeight="1" x14ac:dyDescent="0.25">
      <c r="A317" s="51"/>
      <c r="B317" s="52">
        <v>275</v>
      </c>
      <c r="C317" s="38" t="s">
        <v>448</v>
      </c>
      <c r="D317" s="39">
        <f t="shared" si="2543"/>
        <v>19063</v>
      </c>
      <c r="E317" s="40">
        <v>18530</v>
      </c>
      <c r="F317" s="40">
        <v>18715</v>
      </c>
      <c r="G317" s="53">
        <v>1.78</v>
      </c>
      <c r="H317" s="42">
        <v>1</v>
      </c>
      <c r="I317" s="42">
        <v>1</v>
      </c>
      <c r="J317" s="43"/>
      <c r="K317" s="39">
        <v>1.4</v>
      </c>
      <c r="L317" s="39">
        <v>1.68</v>
      </c>
      <c r="M317" s="39">
        <v>2.23</v>
      </c>
      <c r="N317" s="39">
        <v>2.57</v>
      </c>
      <c r="O317" s="44">
        <v>92</v>
      </c>
      <c r="P317" s="44">
        <f t="shared" si="2870"/>
        <v>4309781.0933333337</v>
      </c>
      <c r="Q317" s="44">
        <v>140</v>
      </c>
      <c r="R317" s="44">
        <f t="shared" si="2871"/>
        <v>6558362.5333333323</v>
      </c>
      <c r="S317" s="44"/>
      <c r="T317" s="44">
        <f t="shared" si="2872"/>
        <v>0</v>
      </c>
      <c r="U317" s="44"/>
      <c r="V317" s="44">
        <f t="shared" si="2873"/>
        <v>0</v>
      </c>
      <c r="W317" s="44">
        <v>0</v>
      </c>
      <c r="X317" s="44">
        <f t="shared" si="2874"/>
        <v>0</v>
      </c>
      <c r="Y317" s="44">
        <v>20</v>
      </c>
      <c r="Z317" s="44">
        <f t="shared" si="2875"/>
        <v>936908.93333333335</v>
      </c>
      <c r="AA317" s="44"/>
      <c r="AB317" s="44">
        <f t="shared" si="2876"/>
        <v>0</v>
      </c>
      <c r="AC317" s="44"/>
      <c r="AD317" s="44">
        <f t="shared" si="2877"/>
        <v>0</v>
      </c>
      <c r="AE317" s="44">
        <v>0</v>
      </c>
      <c r="AF317" s="44">
        <f t="shared" si="2878"/>
        <v>0</v>
      </c>
      <c r="AG317" s="44">
        <v>0</v>
      </c>
      <c r="AH317" s="44">
        <f t="shared" si="2879"/>
        <v>0</v>
      </c>
      <c r="AI317" s="44"/>
      <c r="AJ317" s="44">
        <f t="shared" si="2880"/>
        <v>0</v>
      </c>
      <c r="AK317" s="44"/>
      <c r="AL317" s="44">
        <f t="shared" si="2881"/>
        <v>0</v>
      </c>
      <c r="AM317" s="47">
        <v>0</v>
      </c>
      <c r="AN317" s="44">
        <f t="shared" si="2882"/>
        <v>0</v>
      </c>
      <c r="AO317" s="48">
        <v>0</v>
      </c>
      <c r="AP317" s="44">
        <f t="shared" si="2883"/>
        <v>0</v>
      </c>
      <c r="AQ317" s="44"/>
      <c r="AR317" s="44">
        <f t="shared" si="2884"/>
        <v>0</v>
      </c>
      <c r="AS317" s="44"/>
      <c r="AT317" s="44">
        <f t="shared" si="2885"/>
        <v>0</v>
      </c>
      <c r="AU317" s="44"/>
      <c r="AV317" s="44">
        <f t="shared" si="2886"/>
        <v>0</v>
      </c>
      <c r="AW317" s="44"/>
      <c r="AX317" s="44">
        <f t="shared" si="2887"/>
        <v>0</v>
      </c>
      <c r="AY317" s="44"/>
      <c r="AZ317" s="44">
        <f t="shared" si="2888"/>
        <v>0</v>
      </c>
      <c r="BA317" s="44">
        <v>11</v>
      </c>
      <c r="BB317" s="44">
        <f t="shared" si="2889"/>
        <v>618359.89599999995</v>
      </c>
      <c r="BC317" s="44"/>
      <c r="BD317" s="44">
        <f t="shared" si="2890"/>
        <v>0</v>
      </c>
      <c r="BE317" s="44"/>
      <c r="BF317" s="44">
        <f t="shared" si="2891"/>
        <v>0</v>
      </c>
      <c r="BG317" s="44"/>
      <c r="BH317" s="44">
        <f t="shared" si="2892"/>
        <v>0</v>
      </c>
      <c r="BI317" s="44"/>
      <c r="BJ317" s="44">
        <f t="shared" si="2893"/>
        <v>0</v>
      </c>
      <c r="BK317" s="44">
        <v>35</v>
      </c>
      <c r="BL317" s="44">
        <f t="shared" si="2894"/>
        <v>1639590.6333333331</v>
      </c>
      <c r="BM317" s="44">
        <v>0</v>
      </c>
      <c r="BN317" s="44">
        <f t="shared" si="2895"/>
        <v>0</v>
      </c>
      <c r="BO317" s="54"/>
      <c r="BP317" s="44">
        <f t="shared" si="2896"/>
        <v>0</v>
      </c>
      <c r="BQ317" s="44"/>
      <c r="BR317" s="44">
        <f t="shared" si="2897"/>
        <v>0</v>
      </c>
      <c r="BS317" s="44"/>
      <c r="BT317" s="44">
        <f t="shared" si="2898"/>
        <v>0</v>
      </c>
      <c r="BU317" s="44"/>
      <c r="BV317" s="44">
        <f t="shared" si="2899"/>
        <v>0</v>
      </c>
      <c r="BW317" s="44"/>
      <c r="BX317" s="44">
        <f t="shared" si="2900"/>
        <v>0</v>
      </c>
      <c r="BY317" s="44"/>
      <c r="BZ317" s="44">
        <f t="shared" si="2901"/>
        <v>0</v>
      </c>
      <c r="CA317" s="44"/>
      <c r="CB317" s="44">
        <f t="shared" si="2902"/>
        <v>0</v>
      </c>
      <c r="CC317" s="44"/>
      <c r="CD317" s="44">
        <f t="shared" si="2903"/>
        <v>0</v>
      </c>
      <c r="CE317" s="44"/>
      <c r="CF317" s="44">
        <f t="shared" si="2904"/>
        <v>0</v>
      </c>
      <c r="CG317" s="44"/>
      <c r="CH317" s="44">
        <f t="shared" si="2905"/>
        <v>0</v>
      </c>
      <c r="CI317" s="44"/>
      <c r="CJ317" s="44">
        <f t="shared" si="2906"/>
        <v>0</v>
      </c>
      <c r="CK317" s="44"/>
      <c r="CL317" s="44">
        <f t="shared" si="2907"/>
        <v>0</v>
      </c>
      <c r="CM317" s="44">
        <v>21</v>
      </c>
      <c r="CN317" s="44">
        <f t="shared" si="2908"/>
        <v>1180505.2560000001</v>
      </c>
      <c r="CO317" s="44"/>
      <c r="CP317" s="44">
        <f t="shared" si="2909"/>
        <v>0</v>
      </c>
      <c r="CQ317" s="49"/>
      <c r="CR317" s="44">
        <f t="shared" si="2910"/>
        <v>0</v>
      </c>
      <c r="CS317" s="44"/>
      <c r="CT317" s="44">
        <f t="shared" si="2911"/>
        <v>0</v>
      </c>
      <c r="CU317" s="44"/>
      <c r="CV317" s="44">
        <f t="shared" si="2912"/>
        <v>0</v>
      </c>
      <c r="CW317" s="44">
        <v>12</v>
      </c>
      <c r="CX317" s="44">
        <f t="shared" si="2913"/>
        <v>674574.43200000003</v>
      </c>
      <c r="CY317" s="44"/>
      <c r="CZ317" s="44">
        <f t="shared" si="2914"/>
        <v>0</v>
      </c>
      <c r="DA317" s="44"/>
      <c r="DB317" s="44">
        <f t="shared" si="2915"/>
        <v>0</v>
      </c>
      <c r="DC317" s="44"/>
      <c r="DD317" s="44">
        <f t="shared" si="2916"/>
        <v>0</v>
      </c>
      <c r="DE317" s="44">
        <v>5</v>
      </c>
      <c r="DF317" s="44">
        <f t="shared" si="2917"/>
        <v>234227.23333333334</v>
      </c>
      <c r="DG317" s="44"/>
      <c r="DH317" s="44">
        <f t="shared" si="2918"/>
        <v>0</v>
      </c>
      <c r="DI317" s="44"/>
      <c r="DJ317" s="44">
        <f t="shared" si="2919"/>
        <v>0</v>
      </c>
      <c r="DK317" s="44"/>
      <c r="DL317" s="44">
        <f t="shared" si="2920"/>
        <v>0</v>
      </c>
      <c r="DM317" s="44"/>
      <c r="DN317" s="44">
        <f t="shared" si="2921"/>
        <v>0</v>
      </c>
      <c r="DO317" s="44"/>
      <c r="DP317" s="44">
        <f t="shared" si="2922"/>
        <v>0</v>
      </c>
      <c r="DQ317" s="44">
        <f t="shared" si="2869"/>
        <v>336</v>
      </c>
      <c r="DR317" s="44">
        <f t="shared" si="2869"/>
        <v>16152310.010666663</v>
      </c>
    </row>
    <row r="318" spans="1:122" ht="30" customHeight="1" x14ac:dyDescent="0.25">
      <c r="A318" s="51"/>
      <c r="B318" s="52">
        <v>276</v>
      </c>
      <c r="C318" s="38" t="s">
        <v>449</v>
      </c>
      <c r="D318" s="39">
        <f t="shared" si="2543"/>
        <v>19063</v>
      </c>
      <c r="E318" s="40">
        <v>18530</v>
      </c>
      <c r="F318" s="40">
        <v>18715</v>
      </c>
      <c r="G318" s="53">
        <v>1.1299999999999999</v>
      </c>
      <c r="H318" s="42">
        <v>1</v>
      </c>
      <c r="I318" s="42">
        <v>1</v>
      </c>
      <c r="J318" s="43"/>
      <c r="K318" s="39">
        <v>1.4</v>
      </c>
      <c r="L318" s="39">
        <v>1.68</v>
      </c>
      <c r="M318" s="39">
        <v>2.23</v>
      </c>
      <c r="N318" s="39">
        <v>2.57</v>
      </c>
      <c r="O318" s="44">
        <v>49</v>
      </c>
      <c r="P318" s="44">
        <f t="shared" ref="P318:P320" si="2923">(O318/12*5*$D318*$G318*$H318*$K318*P$8)+(O318/12*4*$E318*$G318*$I318*$K318*P$9)+(O318/12*3*$F318*$G318*$I318*$K318*P$9)</f>
        <v>1547515.4123916663</v>
      </c>
      <c r="Q318" s="44">
        <v>37</v>
      </c>
      <c r="R318" s="44">
        <f t="shared" ref="R318:R320" si="2924">(Q318/12*5*$D318*$G318*$H318*$K318*R$8)+(Q318/12*4*$E318*$G318*$I318*$K318*R$9)+(Q318/12*3*$F318*$G318*$I318*$K318*R$9)</f>
        <v>1168532.0460916667</v>
      </c>
      <c r="S318" s="44">
        <v>0</v>
      </c>
      <c r="T318" s="44">
        <f t="shared" ref="T318:T320" si="2925">(S318/12*5*$D318*$G318*$H318*$K318*T$8)+(S318/12*4*$E318*$G318*$I318*$K318*T$9)+(S318/12*3*$F318*$G318*$I318*$K318*T$9)</f>
        <v>0</v>
      </c>
      <c r="U318" s="44"/>
      <c r="V318" s="44">
        <f t="shared" ref="V318:V320" si="2926">(U318/12*5*$D318*$G318*$H318*$K318*V$8)+(U318/12*4*$E318*$G318*$I318*$K318*V$9)+(U318/12*3*$F318*$G318*$I318*$K318*V$9)</f>
        <v>0</v>
      </c>
      <c r="W318" s="44">
        <v>25</v>
      </c>
      <c r="X318" s="44">
        <f t="shared" ref="X318:X320" si="2927">(W318/12*5*$D318*$G318*$H318*$K318*X$8)+(W318/12*4*$E318*$G318*$I318*$K318*X$9)+(W318/12*3*$F318*$G318*$I318*$K318*X$9)</f>
        <v>794889.09981250006</v>
      </c>
      <c r="Y318" s="44">
        <v>20</v>
      </c>
      <c r="Z318" s="44">
        <f t="shared" ref="Z318:Z320" si="2928">(Y318/12*5*$D318*$G318*$H318*$K318*Z$8)+(Y318/12*4*$E318*$G318*$I318*$K318*Z$9)+(Y318/12*3*$F318*$G318*$I318*$K318*Z$9)</f>
        <v>631638.94383333321</v>
      </c>
      <c r="AA318" s="44">
        <v>0</v>
      </c>
      <c r="AB318" s="44">
        <f t="shared" ref="AB318:AB320" si="2929">(AA318/12*5*$D318*$G318*$H318*$K318*AB$8)+(AA318/12*4*$E318*$G318*$I318*$K318*AB$9)+(AA318/12*3*$F318*$G318*$I318*$K318*AB$9)</f>
        <v>0</v>
      </c>
      <c r="AC318" s="44">
        <v>0</v>
      </c>
      <c r="AD318" s="44">
        <f t="shared" ref="AD318:AD320" si="2930">(AC318/12*5*$D318*$G318*$H318*$K318*AD$8)+(AC318/12*4*$E318*$G318*$I318*$K318*AD$9)+(AC318/12*3*$F318*$G318*$I318*$K318*AD$9)</f>
        <v>0</v>
      </c>
      <c r="AE318" s="44">
        <v>15</v>
      </c>
      <c r="AF318" s="44">
        <f t="shared" ref="AF318:AF320" si="2931">(AE318/12*5*$D318*$G318*$H318*$K318*AF$8)+(AE318/12*4*$E318*$G318*$I318*$K318*AF$9)+(AE318/12*3*$F318*$G318*$I318*$K318*AF$9)</f>
        <v>557605.56249999988</v>
      </c>
      <c r="AG318" s="44">
        <v>20</v>
      </c>
      <c r="AH318" s="44">
        <f t="shared" ref="AH318:AH320" si="2932">(AG318/12*5*$D318*$G318*$H318*$K318*AH$8)+(AG318/12*4*$E318*$G318*$I318*$K318*AH$9)+(AG318/12*3*$F318*$G318*$I318*$K318*AH$9)</f>
        <v>631638.94383333321</v>
      </c>
      <c r="AI318" s="44">
        <v>0</v>
      </c>
      <c r="AJ318" s="44">
        <f t="shared" ref="AJ318:AJ320" si="2933">(AI318/12*5*$D318*$G318*$H318*$K318*AJ$8)+(AI318/12*4*$E318*$G318*$I318*$K318*AJ$9)+(AI318/12*3*$F318*$G318*$I318*$K318*AJ$9)</f>
        <v>0</v>
      </c>
      <c r="AK318" s="44"/>
      <c r="AL318" s="44">
        <f t="shared" ref="AL318:AL320" si="2934">(AK318/12*5*$D318*$G318*$H318*$K318*AL$8)+(AK318/12*4*$E318*$G318*$I318*$K318*AL$9)+(AK318/12*3*$F318*$G318*$I318*$K318*AL$9)</f>
        <v>0</v>
      </c>
      <c r="AM318" s="47">
        <v>0</v>
      </c>
      <c r="AN318" s="44">
        <f t="shared" ref="AN318:AN320" si="2935">(AM318/12*5*$D318*$G318*$H318*$K318*AN$8)+(AM318/12*4*$E318*$G318*$I318*$K318*AN$9)+(AM318/12*3*$F318*$G318*$I318*$K318*AN$9)</f>
        <v>0</v>
      </c>
      <c r="AO318" s="48">
        <v>17</v>
      </c>
      <c r="AP318" s="44">
        <f t="shared" ref="AP318:AP320" si="2936">(AO318/12*5*$D318*$G318*$H318*$L318*AP$8)+(AO318/12*4*$E318*$G318*$I318*$L318*AP$9)+(AO318/12*3*$F318*$G318*$I318*$L318*AP$9)</f>
        <v>620585.66592399997</v>
      </c>
      <c r="AQ318" s="44">
        <v>0</v>
      </c>
      <c r="AR318" s="44">
        <f t="shared" ref="AR318:AR320" si="2937">(AQ318/12*5*$D318*$G318*$H318*$L318*AR$8)+(AQ318/12*4*$E318*$G318*$I318*$L318*AR$9)+(AQ318/12*3*$F318*$G318*$I318*$L318*AR$9)</f>
        <v>0</v>
      </c>
      <c r="AS318" s="44">
        <v>36</v>
      </c>
      <c r="AT318" s="44">
        <f t="shared" ref="AT318:AT320" si="2938">(AS318/12*5*$D318*$G318*$H318*$L318*AT$8)+(AS318/12*4*$E318*$G318*$I318*$L318*AT$9)+(AS318/12*3*$F318*$G318*$I318*$L318*AT$10)</f>
        <v>1314181.4101919997</v>
      </c>
      <c r="AU318" s="44">
        <v>13</v>
      </c>
      <c r="AV318" s="44">
        <f t="shared" ref="AV318:AV320" si="2939">(AU318/12*5*$D318*$G318*$H318*$L318*AV$8)+(AU318/12*4*$E318*$G318*$I318*$L318*AV$9)+(AU318/12*3*$F318*$G318*$I318*$L318*AV$9)</f>
        <v>489738.0037549999</v>
      </c>
      <c r="AW318" s="44"/>
      <c r="AX318" s="44">
        <f t="shared" ref="AX318:AX320" si="2940">(AW318/12*5*$D318*$G318*$H318*$K318*AX$8)+(AW318/12*4*$E318*$G318*$I318*$K318*AX$9)+(AW318/12*3*$F318*$G318*$I318*$K318*AX$9)</f>
        <v>0</v>
      </c>
      <c r="AY318" s="44"/>
      <c r="AZ318" s="44">
        <f t="shared" ref="AZ318:AZ320" si="2941">(AY318/12*5*$D318*$G318*$H318*$K318*AZ$8)+(AY318/12*4*$E318*$G318*$I318*$K318*AZ$9)+(AY318/12*3*$F318*$G318*$I318*$K318*AZ$9)</f>
        <v>0</v>
      </c>
      <c r="BA318" s="44"/>
      <c r="BB318" s="44">
        <f t="shared" ref="BB318:BB320" si="2942">(BA318/12*5*$D318*$G318*$H318*$L318*BB$8)+(BA318/12*4*$E318*$G318*$I318*$L318*BB$9)+(BA318/12*3*$F318*$G318*$I318*$L318*BB$9)</f>
        <v>0</v>
      </c>
      <c r="BC318" s="44">
        <v>0</v>
      </c>
      <c r="BD318" s="44">
        <f t="shared" ref="BD318:BD320" si="2943">(BC318/12*5*$D318*$G318*$H318*$K318*BD$8)+(BC318/12*4*$E318*$G318*$I318*$K318*BD$9)+(BC318/12*3*$F318*$G318*$I318*$K318*BD$9)</f>
        <v>0</v>
      </c>
      <c r="BE318" s="44">
        <v>0</v>
      </c>
      <c r="BF318" s="44">
        <f t="shared" ref="BF318:BF320" si="2944">(BE318/12*5*$D318*$G318*$H318*$K318*BF$8)+(BE318/12*4*$E318*$G318*$I318*$K318*BF$9)+(BE318/12*3*$F318*$G318*$I318*$K318*BF$9)</f>
        <v>0</v>
      </c>
      <c r="BG318" s="44">
        <v>0</v>
      </c>
      <c r="BH318" s="44">
        <f t="shared" ref="BH318:BH320" si="2945">(BG318/12*5*$D318*$G318*$H318*$K318*BH$8)+(BG318/12*4*$E318*$G318*$I318*$K318*BH$9)+(BG318/12*3*$F318*$G318*$I318*$K318*BH$9)</f>
        <v>0</v>
      </c>
      <c r="BI318" s="44">
        <v>0</v>
      </c>
      <c r="BJ318" s="44">
        <f t="shared" ref="BJ318:BJ320" si="2946">(BI318/12*5*$D318*$G318*$H318*$L318*BJ$8)+(BI318/12*4*$E318*$G318*$I318*$L318*BJ$9)+(BI318/12*3*$F318*$G318*$I318*$L318*BJ$9)</f>
        <v>0</v>
      </c>
      <c r="BK318" s="44">
        <v>26</v>
      </c>
      <c r="BL318" s="44">
        <f t="shared" ref="BL318:BL320" si="2947">(BK318/12*5*$D318*$G318*$H318*$K318*BL$8)+(BK318/12*4*$E318*$G318*$I318*$K318*BL$9)+(BK318/12*3*$F318*$G318*$I318*$K318*BL$9)</f>
        <v>826684.6638049999</v>
      </c>
      <c r="BM318" s="44">
        <v>36</v>
      </c>
      <c r="BN318" s="44">
        <f t="shared" ref="BN318:BN320" si="2948">(BM318/12*5*$D318*$G318*$H318*$K318*BN$8)+(BM318/12*4*$E318*$G318*$I318*$K318*BN$9)+(BM318/12*3*$F318*$G318*$I318*$K318*BN$10)</f>
        <v>1095151.1751599999</v>
      </c>
      <c r="BO318" s="54">
        <v>0</v>
      </c>
      <c r="BP318" s="44">
        <f t="shared" ref="BP318:BP320" si="2949">(BO318/12*5*$D318*$G318*$H318*$L318*BP$8)+(BO318/12*4*$E318*$G318*$I318*$L318*BP$9)+(BO318/12*3*$F318*$G318*$I318*$L318*BP$9)</f>
        <v>0</v>
      </c>
      <c r="BQ318" s="44">
        <v>0</v>
      </c>
      <c r="BR318" s="44">
        <f t="shared" ref="BR318:BR320" si="2950">(BQ318/12*5*$D318*$G318*$H318*$L318*BR$8)+(BQ318/12*4*$E318*$G318*$I318*$L318*BR$9)+(BQ318/12*3*$F318*$G318*$I318*$L318*BR$9)</f>
        <v>0</v>
      </c>
      <c r="BS318" s="44">
        <v>0</v>
      </c>
      <c r="BT318" s="44">
        <f t="shared" ref="BT318:BT320" si="2951">(BS318/12*5*$D318*$G318*$H318*$K318*BT$8)+(BS318/12*4*$E318*$G318*$I318*$K318*BT$9)+(BS318/12*3*$F318*$G318*$I318*$K318*BT$9)</f>
        <v>0</v>
      </c>
      <c r="BU318" s="44">
        <v>0</v>
      </c>
      <c r="BV318" s="44">
        <f t="shared" ref="BV318:BV320" si="2952">(BU318/12*5*$D318*$G318*$H318*$K318*BV$8)+(BU318/12*4*$E318*$G318*$I318*$K318*BV$9)+(BU318/12*3*$F318*$G318*$I318*$K318*BV$9)</f>
        <v>0</v>
      </c>
      <c r="BW318" s="44">
        <v>0</v>
      </c>
      <c r="BX318" s="44">
        <f t="shared" ref="BX318:BX320" si="2953">(BW318/12*5*$D318*$G318*$H318*$L318*BX$8)+(BW318/12*4*$E318*$G318*$I318*$L318*BX$9)+(BW318/12*3*$F318*$G318*$I318*$L318*BX$9)</f>
        <v>0</v>
      </c>
      <c r="BY318" s="44"/>
      <c r="BZ318" s="44">
        <f t="shared" ref="BZ318:BZ320" si="2954">(BY318/12*5*$D318*$G318*$H318*$L318*BZ$8)+(BY318/12*4*$E318*$G318*$I318*$L318*BZ$9)+(BY318/12*3*$F318*$G318*$I318*$L318*BZ$9)</f>
        <v>0</v>
      </c>
      <c r="CA318" s="44">
        <v>0</v>
      </c>
      <c r="CB318" s="44">
        <f t="shared" ref="CB318:CB320" si="2955">(CA318/12*5*$D318*$G318*$H318*$K318*CB$8)+(CA318/12*4*$E318*$G318*$I318*$K318*CB$9)+(CA318/12*3*$F318*$G318*$I318*$K318*CB$9)</f>
        <v>0</v>
      </c>
      <c r="CC318" s="44"/>
      <c r="CD318" s="44">
        <f t="shared" ref="CD318:CD320" si="2956">(CC318/12*5*$D318*$G318*$H318*$L318*CD$8)+(CC318/12*4*$E318*$G318*$I318*$L318*CD$9)+(CC318/12*3*$F318*$G318*$I318*$L318*CD$9)</f>
        <v>0</v>
      </c>
      <c r="CE318" s="44">
        <v>1</v>
      </c>
      <c r="CF318" s="44">
        <f t="shared" ref="CF318:CF320" si="2957">(CE318/12*5*$D318*$G318*$H318*$K318*CF$8)+(CE318/12*4*$E318*$G318*$I318*$K318*CF$9)+(CE318/12*3*$F318*$G318*$I318*$K318*CF$9)</f>
        <v>30420.865976666661</v>
      </c>
      <c r="CG318" s="44"/>
      <c r="CH318" s="44">
        <f t="shared" ref="CH318:CH320" si="2958">(CG318/12*5*$D318*$G318*$H318*$K318*CH$8)+(CG318/12*4*$E318*$G318*$I318*$K318*CH$9)+(CG318/12*3*$F318*$G318*$I318*$K318*CH$9)</f>
        <v>0</v>
      </c>
      <c r="CI318" s="44"/>
      <c r="CJ318" s="44">
        <f t="shared" ref="CJ318:CJ320" si="2959">(CI318/12*5*$D318*$G318*$H318*$K318*CJ$8)+(CI318/12*4*$E318*$G318*$I318*$K318*CJ$9)+(CI318/12*3*$F318*$G318*$I318*$K318*CJ$9)</f>
        <v>0</v>
      </c>
      <c r="CK318" s="44"/>
      <c r="CL318" s="44">
        <f t="shared" ref="CL318:CL320" si="2960">(CK318/12*5*$D318*$G318*$H318*$K318*CL$8)+(CK318/12*4*$E318*$G318*$I318*$K318*CL$9)+(CK318/12*3*$F318*$G318*$I318*$K318*CL$9)</f>
        <v>0</v>
      </c>
      <c r="CM318" s="44">
        <v>8</v>
      </c>
      <c r="CN318" s="44">
        <f t="shared" ref="CN318:CN320" si="2961">(CM318/12*5*$D318*$G318*$H318*$L318*CN$8)+(CM318/12*4*$E318*$G318*$I318*$L318*CN$9)+(CM318/12*3*$F318*$G318*$I318*$L318*CN$9)</f>
        <v>289507.06943199999</v>
      </c>
      <c r="CO318" s="44">
        <v>7</v>
      </c>
      <c r="CP318" s="44">
        <f t="shared" ref="CP318:CP320" si="2962">(CO318/12*5*$D318*$G318*$H318*$L318*CP$8)+(CO318/12*4*$E318*$G318*$I318*$L318*CP$9)+(CO318/12*3*$F318*$G318*$I318*$L318*CP$9)</f>
        <v>291219.05208899995</v>
      </c>
      <c r="CQ318" s="49"/>
      <c r="CR318" s="44">
        <f t="shared" ref="CR318:CR320" si="2963">(CQ318/12*5*$D318*$G318*$H318*$K318*CR$8)+(CQ318/12*4*$E318*$G318*$I318*$K318*CR$9)+(CQ318/12*3*$F318*$G318*$I318*$K318*CR$9)</f>
        <v>0</v>
      </c>
      <c r="CS318" s="44">
        <v>3</v>
      </c>
      <c r="CT318" s="44">
        <f t="shared" ref="CT318:CT320" si="2964">(CS318/12*5*$D318*$G318*$H318*$L318*CT$8)+(CS318/12*4*$E318*$G318*$I318*$L318*CT$9)+(CS318/12*3*$F318*$G318*$I318*$L318*CT$9)</f>
        <v>121985.38438799998</v>
      </c>
      <c r="CU318" s="44"/>
      <c r="CV318" s="44">
        <f t="shared" ref="CV318:CV320" si="2965">(CU318/12*5*$D318*$G318*$H318*$L318*CV$8)+(CU318/12*4*$E318*$G318*$I318*$L318*CV$9)+(CU318/12*3*$F318*$G318*$I318*$L318*CV$9)</f>
        <v>0</v>
      </c>
      <c r="CW318" s="44">
        <v>12</v>
      </c>
      <c r="CX318" s="44">
        <f t="shared" ref="CX318:CX320" si="2966">(CW318/12*5*$D318*$G318*$H318*$L318*CX$8)+(CW318/12*4*$E318*$G318*$I318*$L318*CX$9)+(CW318/12*3*$F318*$G318*$I318*$L318*CX$9)</f>
        <v>488846.26753199985</v>
      </c>
      <c r="CY318" s="44"/>
      <c r="CZ318" s="44">
        <f t="shared" ref="CZ318:CZ320" si="2967">(CY318/12*5*$D318*$G318*$H318*$L318*CZ$8)+(CY318/12*4*$E318*$G318*$I318*$L318*CZ$9)+(CY318/12*3*$F318*$G318*$I318*$L318*CZ$9)</f>
        <v>0</v>
      </c>
      <c r="DA318" s="44">
        <v>13</v>
      </c>
      <c r="DB318" s="44">
        <f t="shared" ref="DB318:DB320" si="2968">(DA318/12*5*$D318*$G318*$H318*$L318*DB$8)+(DA318/12*4*$E318*$G318*$I318*$L318*DB$9)+(DA318/12*3*$F318*$G318*$I318*$L318*DB$9)</f>
        <v>529583.45649299992</v>
      </c>
      <c r="DC318" s="44">
        <v>1</v>
      </c>
      <c r="DD318" s="44">
        <f t="shared" ref="DD318:DD320" si="2969">(DC318/12*5*$D318*$G318*$H318*$K318*DD$8)+(DC318/12*4*$E318*$G318*$I318*$K318*DD$9)+(DC318/12*3*$F318*$G318*$I318*$K318*DD$9)</f>
        <v>33605.02856666666</v>
      </c>
      <c r="DE318" s="44">
        <v>5</v>
      </c>
      <c r="DF318" s="44">
        <f t="shared" ref="DF318:DF320" si="2970">(DE318/12*5*$D318*$G318*$H318*$K318*DF$8)+(DE318/12*4*$E318*$G318*$I318*$K318*DF$9)+(DE318/12*3*$F318*$G318*$I318*$K318*DF$9)</f>
        <v>173030.53150833331</v>
      </c>
      <c r="DG318" s="44"/>
      <c r="DH318" s="44">
        <f t="shared" ref="DH318:DH320" si="2971">(DG318/12*5*$D318*$G318*$H318*$L318*DH$8)+(DG318/12*4*$E318*$G318*$I318*$L318*DH$9)+(DG318/12*3*$F318*$G318*$I318*$L318*DH$9)</f>
        <v>0</v>
      </c>
      <c r="DI318" s="44">
        <v>3</v>
      </c>
      <c r="DJ318" s="44">
        <f t="shared" ref="DJ318:DJ320" si="2972">(DI318/12*5*$D318*$G318*$H318*$L318*DJ$8)+(DI318/12*4*$E318*$G318*$I318*$L318*DJ$9)+(DI318/12*3*$F318*$G318*$I318*$L318*DJ$9)</f>
        <v>131186.51153999998</v>
      </c>
      <c r="DK318" s="44"/>
      <c r="DL318" s="44">
        <f t="shared" ref="DL318:DL320" si="2973">(DK318/12*5*$D318*$G318*$H318*$M318*DL$8)+(DK318/12*4*$E318*$G318*$I318*$M318*DL$9)+(DK318/12*3*$F318*$G318*$I318*$M318*DL$9)</f>
        <v>0</v>
      </c>
      <c r="DM318" s="44"/>
      <c r="DN318" s="44">
        <f t="shared" ref="DN318:DN320" si="2974">(DM318/12*5*$D318*$G318*$H318*$N318*DN$8)+(DM318/12*4*$E318*$G318*$I318*$N318*DN$9)+(DM318/12*3*$F318*$G318*$I318*$N318*DN$9)</f>
        <v>0</v>
      </c>
      <c r="DO318" s="44"/>
      <c r="DP318" s="44">
        <f t="shared" si="2541"/>
        <v>0</v>
      </c>
      <c r="DQ318" s="44">
        <f t="shared" si="2869"/>
        <v>347</v>
      </c>
      <c r="DR318" s="44">
        <f t="shared" si="2869"/>
        <v>11767545.094824165</v>
      </c>
    </row>
    <row r="319" spans="1:122" ht="30" customHeight="1" x14ac:dyDescent="0.25">
      <c r="A319" s="51"/>
      <c r="B319" s="52">
        <v>277</v>
      </c>
      <c r="C319" s="38" t="s">
        <v>450</v>
      </c>
      <c r="D319" s="39">
        <f t="shared" si="2543"/>
        <v>19063</v>
      </c>
      <c r="E319" s="40">
        <v>18530</v>
      </c>
      <c r="F319" s="40">
        <v>18715</v>
      </c>
      <c r="G319" s="53">
        <v>1.19</v>
      </c>
      <c r="H319" s="42">
        <v>1</v>
      </c>
      <c r="I319" s="42">
        <v>1</v>
      </c>
      <c r="J319" s="43"/>
      <c r="K319" s="39">
        <v>1.4</v>
      </c>
      <c r="L319" s="39">
        <v>1.68</v>
      </c>
      <c r="M319" s="39">
        <v>2.23</v>
      </c>
      <c r="N319" s="39">
        <v>2.57</v>
      </c>
      <c r="O319" s="44">
        <v>12</v>
      </c>
      <c r="P319" s="44">
        <f t="shared" si="2923"/>
        <v>399106.37689999997</v>
      </c>
      <c r="Q319" s="44">
        <v>10</v>
      </c>
      <c r="R319" s="44">
        <f t="shared" si="2924"/>
        <v>332588.64741666662</v>
      </c>
      <c r="S319" s="44">
        <v>0</v>
      </c>
      <c r="T319" s="44">
        <f t="shared" si="2925"/>
        <v>0</v>
      </c>
      <c r="U319" s="44"/>
      <c r="V319" s="44">
        <f t="shared" si="2926"/>
        <v>0</v>
      </c>
      <c r="W319" s="44">
        <v>0</v>
      </c>
      <c r="X319" s="44">
        <f t="shared" si="2927"/>
        <v>0</v>
      </c>
      <c r="Y319" s="44">
        <v>12</v>
      </c>
      <c r="Z319" s="44">
        <f t="shared" si="2928"/>
        <v>399106.37689999997</v>
      </c>
      <c r="AA319" s="44">
        <v>0</v>
      </c>
      <c r="AB319" s="44">
        <f t="shared" si="2929"/>
        <v>0</v>
      </c>
      <c r="AC319" s="44">
        <v>0</v>
      </c>
      <c r="AD319" s="44">
        <f t="shared" si="2930"/>
        <v>0</v>
      </c>
      <c r="AE319" s="44">
        <v>8</v>
      </c>
      <c r="AF319" s="44">
        <f t="shared" si="2931"/>
        <v>313180.23333333328</v>
      </c>
      <c r="AG319" s="44">
        <v>8</v>
      </c>
      <c r="AH319" s="44">
        <f t="shared" si="2932"/>
        <v>266070.91793333332</v>
      </c>
      <c r="AI319" s="44">
        <v>0</v>
      </c>
      <c r="AJ319" s="44">
        <f t="shared" si="2933"/>
        <v>0</v>
      </c>
      <c r="AK319" s="44"/>
      <c r="AL319" s="44">
        <f t="shared" si="2934"/>
        <v>0</v>
      </c>
      <c r="AM319" s="47">
        <v>0</v>
      </c>
      <c r="AN319" s="44">
        <f t="shared" si="2935"/>
        <v>0</v>
      </c>
      <c r="AO319" s="48">
        <v>0</v>
      </c>
      <c r="AP319" s="44">
        <f t="shared" si="2936"/>
        <v>0</v>
      </c>
      <c r="AQ319" s="44">
        <v>0</v>
      </c>
      <c r="AR319" s="44">
        <f t="shared" si="2937"/>
        <v>0</v>
      </c>
      <c r="AS319" s="44">
        <v>29</v>
      </c>
      <c r="AT319" s="44">
        <f t="shared" si="2938"/>
        <v>1114857.4352440001</v>
      </c>
      <c r="AU319" s="44">
        <v>2</v>
      </c>
      <c r="AV319" s="44">
        <f t="shared" si="2939"/>
        <v>79344.891009999992</v>
      </c>
      <c r="AW319" s="44"/>
      <c r="AX319" s="44">
        <f t="shared" si="2940"/>
        <v>0</v>
      </c>
      <c r="AY319" s="44"/>
      <c r="AZ319" s="44">
        <f t="shared" si="2941"/>
        <v>0</v>
      </c>
      <c r="BA319" s="44">
        <v>2</v>
      </c>
      <c r="BB319" s="44">
        <f t="shared" si="2942"/>
        <v>74787.43971999998</v>
      </c>
      <c r="BC319" s="44">
        <v>0</v>
      </c>
      <c r="BD319" s="44">
        <f t="shared" si="2943"/>
        <v>0</v>
      </c>
      <c r="BE319" s="44">
        <v>0</v>
      </c>
      <c r="BF319" s="44">
        <f t="shared" si="2944"/>
        <v>0</v>
      </c>
      <c r="BG319" s="44">
        <v>0</v>
      </c>
      <c r="BH319" s="44">
        <f t="shared" si="2945"/>
        <v>0</v>
      </c>
      <c r="BI319" s="44"/>
      <c r="BJ319" s="44">
        <f t="shared" si="2946"/>
        <v>0</v>
      </c>
      <c r="BK319" s="44">
        <v>4</v>
      </c>
      <c r="BL319" s="44">
        <f t="shared" si="2947"/>
        <v>133935.29610999997</v>
      </c>
      <c r="BM319" s="44">
        <v>103</v>
      </c>
      <c r="BN319" s="44">
        <f t="shared" si="2948"/>
        <v>3299721.7192566665</v>
      </c>
      <c r="BO319" s="54">
        <v>0</v>
      </c>
      <c r="BP319" s="44">
        <f t="shared" si="2949"/>
        <v>0</v>
      </c>
      <c r="BQ319" s="44">
        <v>0</v>
      </c>
      <c r="BR319" s="44">
        <f t="shared" si="2950"/>
        <v>0</v>
      </c>
      <c r="BS319" s="44">
        <v>0</v>
      </c>
      <c r="BT319" s="44">
        <f t="shared" si="2951"/>
        <v>0</v>
      </c>
      <c r="BU319" s="44">
        <v>0</v>
      </c>
      <c r="BV319" s="44">
        <f t="shared" si="2952"/>
        <v>0</v>
      </c>
      <c r="BW319" s="44">
        <v>0</v>
      </c>
      <c r="BX319" s="44">
        <f t="shared" si="2953"/>
        <v>0</v>
      </c>
      <c r="BY319" s="44"/>
      <c r="BZ319" s="44">
        <f t="shared" si="2954"/>
        <v>0</v>
      </c>
      <c r="CA319" s="44">
        <v>0</v>
      </c>
      <c r="CB319" s="44">
        <f t="shared" si="2955"/>
        <v>0</v>
      </c>
      <c r="CC319" s="44"/>
      <c r="CD319" s="44">
        <f t="shared" si="2956"/>
        <v>0</v>
      </c>
      <c r="CE319" s="44">
        <v>0</v>
      </c>
      <c r="CF319" s="44">
        <f t="shared" si="2957"/>
        <v>0</v>
      </c>
      <c r="CG319" s="44"/>
      <c r="CH319" s="44">
        <f t="shared" si="2958"/>
        <v>0</v>
      </c>
      <c r="CI319" s="44">
        <v>1</v>
      </c>
      <c r="CJ319" s="44">
        <f t="shared" si="2959"/>
        <v>23613.789593333328</v>
      </c>
      <c r="CK319" s="44"/>
      <c r="CL319" s="44">
        <f t="shared" si="2960"/>
        <v>0</v>
      </c>
      <c r="CM319" s="44">
        <v>23</v>
      </c>
      <c r="CN319" s="44">
        <f t="shared" si="2961"/>
        <v>876527.48787099996</v>
      </c>
      <c r="CO319" s="44">
        <v>3</v>
      </c>
      <c r="CP319" s="44">
        <f t="shared" si="2962"/>
        <v>131435.14740300001</v>
      </c>
      <c r="CQ319" s="49"/>
      <c r="CR319" s="44">
        <f t="shared" si="2963"/>
        <v>0</v>
      </c>
      <c r="CS319" s="44">
        <v>2</v>
      </c>
      <c r="CT319" s="44">
        <f t="shared" si="2964"/>
        <v>85641.656295999972</v>
      </c>
      <c r="CU319" s="44"/>
      <c r="CV319" s="44">
        <f t="shared" si="2965"/>
        <v>0</v>
      </c>
      <c r="CW319" s="44">
        <v>6</v>
      </c>
      <c r="CX319" s="44">
        <f t="shared" si="2966"/>
        <v>257401.35325799999</v>
      </c>
      <c r="CY319" s="44"/>
      <c r="CZ319" s="44">
        <f t="shared" si="2967"/>
        <v>0</v>
      </c>
      <c r="DA319" s="44"/>
      <c r="DB319" s="44">
        <f t="shared" si="2968"/>
        <v>0</v>
      </c>
      <c r="DC319" s="44">
        <v>4</v>
      </c>
      <c r="DD319" s="44">
        <f t="shared" si="2969"/>
        <v>141557.46546666662</v>
      </c>
      <c r="DE319" s="44">
        <v>5</v>
      </c>
      <c r="DF319" s="44">
        <f t="shared" si="2970"/>
        <v>182217.99335833333</v>
      </c>
      <c r="DG319" s="44"/>
      <c r="DH319" s="44">
        <f t="shared" si="2971"/>
        <v>0</v>
      </c>
      <c r="DI319" s="44">
        <v>3</v>
      </c>
      <c r="DJ319" s="44">
        <f t="shared" si="2972"/>
        <v>138152.16701999999</v>
      </c>
      <c r="DK319" s="44"/>
      <c r="DL319" s="44">
        <f t="shared" si="2973"/>
        <v>0</v>
      </c>
      <c r="DM319" s="44">
        <v>1</v>
      </c>
      <c r="DN319" s="44">
        <f t="shared" si="2974"/>
        <v>68122.70226708331</v>
      </c>
      <c r="DO319" s="44"/>
      <c r="DP319" s="44">
        <f t="shared" si="2541"/>
        <v>0</v>
      </c>
      <c r="DQ319" s="44">
        <f t="shared" si="2869"/>
        <v>238</v>
      </c>
      <c r="DR319" s="44">
        <f t="shared" si="2869"/>
        <v>8317369.0963574154</v>
      </c>
    </row>
    <row r="320" spans="1:122" ht="30" customHeight="1" x14ac:dyDescent="0.25">
      <c r="A320" s="51"/>
      <c r="B320" s="52">
        <v>278</v>
      </c>
      <c r="C320" s="38" t="s">
        <v>451</v>
      </c>
      <c r="D320" s="39">
        <f t="shared" si="2543"/>
        <v>19063</v>
      </c>
      <c r="E320" s="40">
        <v>18530</v>
      </c>
      <c r="F320" s="40">
        <v>18715</v>
      </c>
      <c r="G320" s="53">
        <v>2.13</v>
      </c>
      <c r="H320" s="42">
        <v>1</v>
      </c>
      <c r="I320" s="42">
        <v>1</v>
      </c>
      <c r="J320" s="43"/>
      <c r="K320" s="39">
        <v>1.4</v>
      </c>
      <c r="L320" s="39">
        <v>1.68</v>
      </c>
      <c r="M320" s="39">
        <v>2.23</v>
      </c>
      <c r="N320" s="39">
        <v>2.57</v>
      </c>
      <c r="O320" s="44">
        <v>0</v>
      </c>
      <c r="P320" s="44">
        <f t="shared" si="2923"/>
        <v>0</v>
      </c>
      <c r="Q320" s="44">
        <v>1</v>
      </c>
      <c r="R320" s="44">
        <f t="shared" si="2924"/>
        <v>59530.573024999998</v>
      </c>
      <c r="S320" s="44">
        <v>0</v>
      </c>
      <c r="T320" s="44">
        <f t="shared" si="2925"/>
        <v>0</v>
      </c>
      <c r="U320" s="44"/>
      <c r="V320" s="44">
        <f t="shared" si="2926"/>
        <v>0</v>
      </c>
      <c r="W320" s="44">
        <v>0</v>
      </c>
      <c r="X320" s="44">
        <f t="shared" si="2927"/>
        <v>0</v>
      </c>
      <c r="Y320" s="44">
        <v>3</v>
      </c>
      <c r="Z320" s="44">
        <f t="shared" si="2928"/>
        <v>178591.719075</v>
      </c>
      <c r="AA320" s="44">
        <v>0</v>
      </c>
      <c r="AB320" s="44">
        <f t="shared" si="2929"/>
        <v>0</v>
      </c>
      <c r="AC320" s="44">
        <v>0</v>
      </c>
      <c r="AD320" s="44">
        <f t="shared" si="2930"/>
        <v>0</v>
      </c>
      <c r="AE320" s="44">
        <v>25</v>
      </c>
      <c r="AF320" s="44">
        <f t="shared" si="2931"/>
        <v>1751769.6875</v>
      </c>
      <c r="AG320" s="44">
        <v>52</v>
      </c>
      <c r="AH320" s="44">
        <f t="shared" si="2932"/>
        <v>3095589.7972999997</v>
      </c>
      <c r="AI320" s="44">
        <v>0</v>
      </c>
      <c r="AJ320" s="44">
        <f t="shared" si="2933"/>
        <v>0</v>
      </c>
      <c r="AK320" s="44"/>
      <c r="AL320" s="44">
        <f t="shared" si="2934"/>
        <v>0</v>
      </c>
      <c r="AM320" s="47">
        <v>0</v>
      </c>
      <c r="AN320" s="44">
        <f t="shared" si="2935"/>
        <v>0</v>
      </c>
      <c r="AO320" s="48">
        <v>0</v>
      </c>
      <c r="AP320" s="44">
        <f t="shared" si="2936"/>
        <v>0</v>
      </c>
      <c r="AQ320" s="44">
        <v>0</v>
      </c>
      <c r="AR320" s="44">
        <f t="shared" si="2937"/>
        <v>0</v>
      </c>
      <c r="AS320" s="44">
        <v>7</v>
      </c>
      <c r="AT320" s="44">
        <f t="shared" si="2938"/>
        <v>481672.68500400009</v>
      </c>
      <c r="AU320" s="44">
        <v>2</v>
      </c>
      <c r="AV320" s="44">
        <f t="shared" si="2939"/>
        <v>142020.68726999999</v>
      </c>
      <c r="AW320" s="44"/>
      <c r="AX320" s="44">
        <f t="shared" si="2940"/>
        <v>0</v>
      </c>
      <c r="AY320" s="44"/>
      <c r="AZ320" s="44">
        <f t="shared" si="2941"/>
        <v>0</v>
      </c>
      <c r="BA320" s="44"/>
      <c r="BB320" s="44">
        <f t="shared" si="2942"/>
        <v>0</v>
      </c>
      <c r="BC320" s="44">
        <v>0</v>
      </c>
      <c r="BD320" s="44">
        <f t="shared" si="2943"/>
        <v>0</v>
      </c>
      <c r="BE320" s="44">
        <v>0</v>
      </c>
      <c r="BF320" s="44">
        <f t="shared" si="2944"/>
        <v>0</v>
      </c>
      <c r="BG320" s="44">
        <v>0</v>
      </c>
      <c r="BH320" s="44">
        <f t="shared" si="2945"/>
        <v>0</v>
      </c>
      <c r="BI320" s="44">
        <v>0</v>
      </c>
      <c r="BJ320" s="44">
        <f t="shared" si="2946"/>
        <v>0</v>
      </c>
      <c r="BK320" s="44">
        <v>6</v>
      </c>
      <c r="BL320" s="44">
        <f t="shared" si="2947"/>
        <v>359599.38745500002</v>
      </c>
      <c r="BM320" s="44">
        <v>68</v>
      </c>
      <c r="BN320" s="44">
        <f t="shared" si="2948"/>
        <v>3899255.0690799998</v>
      </c>
      <c r="BO320" s="54">
        <v>0</v>
      </c>
      <c r="BP320" s="44">
        <f t="shared" si="2949"/>
        <v>0</v>
      </c>
      <c r="BQ320" s="44">
        <v>0</v>
      </c>
      <c r="BR320" s="44">
        <f t="shared" si="2950"/>
        <v>0</v>
      </c>
      <c r="BS320" s="44">
        <v>0</v>
      </c>
      <c r="BT320" s="44">
        <f t="shared" si="2951"/>
        <v>0</v>
      </c>
      <c r="BU320" s="44">
        <v>0</v>
      </c>
      <c r="BV320" s="44">
        <f t="shared" si="2952"/>
        <v>0</v>
      </c>
      <c r="BW320" s="44">
        <v>0</v>
      </c>
      <c r="BX320" s="44">
        <f t="shared" si="2953"/>
        <v>0</v>
      </c>
      <c r="BY320" s="44"/>
      <c r="BZ320" s="44">
        <f t="shared" si="2954"/>
        <v>0</v>
      </c>
      <c r="CA320" s="44">
        <v>0</v>
      </c>
      <c r="CB320" s="44">
        <f t="shared" si="2955"/>
        <v>0</v>
      </c>
      <c r="CC320" s="44">
        <v>2</v>
      </c>
      <c r="CD320" s="44">
        <f t="shared" si="2956"/>
        <v>122427.67991999998</v>
      </c>
      <c r="CE320" s="44">
        <v>0</v>
      </c>
      <c r="CF320" s="44">
        <f t="shared" si="2957"/>
        <v>0</v>
      </c>
      <c r="CG320" s="44"/>
      <c r="CH320" s="44">
        <f t="shared" si="2958"/>
        <v>0</v>
      </c>
      <c r="CI320" s="44"/>
      <c r="CJ320" s="44">
        <f t="shared" si="2959"/>
        <v>0</v>
      </c>
      <c r="CK320" s="44"/>
      <c r="CL320" s="44">
        <f t="shared" si="2960"/>
        <v>0</v>
      </c>
      <c r="CM320" s="44"/>
      <c r="CN320" s="44">
        <f t="shared" si="2961"/>
        <v>0</v>
      </c>
      <c r="CO320" s="44"/>
      <c r="CP320" s="44">
        <f t="shared" si="2962"/>
        <v>0</v>
      </c>
      <c r="CQ320" s="49"/>
      <c r="CR320" s="44">
        <f t="shared" si="2963"/>
        <v>0</v>
      </c>
      <c r="CS320" s="44"/>
      <c r="CT320" s="44">
        <f t="shared" si="2964"/>
        <v>0</v>
      </c>
      <c r="CU320" s="44"/>
      <c r="CV320" s="44">
        <f t="shared" si="2965"/>
        <v>0</v>
      </c>
      <c r="CW320" s="44"/>
      <c r="CX320" s="44">
        <f t="shared" si="2966"/>
        <v>0</v>
      </c>
      <c r="CY320" s="44"/>
      <c r="CZ320" s="44">
        <f t="shared" si="2967"/>
        <v>0</v>
      </c>
      <c r="DA320" s="44"/>
      <c r="DB320" s="44">
        <f t="shared" si="2968"/>
        <v>0</v>
      </c>
      <c r="DC320" s="44"/>
      <c r="DD320" s="44">
        <f t="shared" si="2969"/>
        <v>0</v>
      </c>
      <c r="DE320" s="44"/>
      <c r="DF320" s="44">
        <f t="shared" si="2970"/>
        <v>0</v>
      </c>
      <c r="DG320" s="44"/>
      <c r="DH320" s="44">
        <f t="shared" si="2971"/>
        <v>0</v>
      </c>
      <c r="DI320" s="44"/>
      <c r="DJ320" s="44">
        <f t="shared" si="2972"/>
        <v>0</v>
      </c>
      <c r="DK320" s="44"/>
      <c r="DL320" s="44">
        <f t="shared" si="2973"/>
        <v>0</v>
      </c>
      <c r="DM320" s="44"/>
      <c r="DN320" s="44">
        <f t="shared" si="2974"/>
        <v>0</v>
      </c>
      <c r="DO320" s="44"/>
      <c r="DP320" s="44">
        <f t="shared" si="2541"/>
        <v>0</v>
      </c>
      <c r="DQ320" s="44">
        <f t="shared" si="2869"/>
        <v>166</v>
      </c>
      <c r="DR320" s="44">
        <f t="shared" si="2869"/>
        <v>10090457.285628999</v>
      </c>
    </row>
    <row r="321" spans="1:122" ht="15.75" customHeight="1" x14ac:dyDescent="0.25">
      <c r="A321" s="100">
        <v>33</v>
      </c>
      <c r="B321" s="114"/>
      <c r="C321" s="102" t="s">
        <v>452</v>
      </c>
      <c r="D321" s="109">
        <f t="shared" si="2543"/>
        <v>19063</v>
      </c>
      <c r="E321" s="110">
        <v>18530</v>
      </c>
      <c r="F321" s="110">
        <v>18715</v>
      </c>
      <c r="G321" s="115">
        <v>1.95</v>
      </c>
      <c r="H321" s="111">
        <v>1</v>
      </c>
      <c r="I321" s="111">
        <v>1</v>
      </c>
      <c r="J321" s="112"/>
      <c r="K321" s="109">
        <v>1.4</v>
      </c>
      <c r="L321" s="109">
        <v>1.68</v>
      </c>
      <c r="M321" s="109">
        <v>2.23</v>
      </c>
      <c r="N321" s="109">
        <v>2.57</v>
      </c>
      <c r="O321" s="108">
        <f t="shared" ref="O321:BZ321" si="2975">SUM(O322:O328)</f>
        <v>0</v>
      </c>
      <c r="P321" s="108">
        <f t="shared" si="2975"/>
        <v>0</v>
      </c>
      <c r="Q321" s="108">
        <f t="shared" si="2975"/>
        <v>547</v>
      </c>
      <c r="R321" s="108">
        <f t="shared" si="2975"/>
        <v>38645080.19744166</v>
      </c>
      <c r="S321" s="108">
        <v>0</v>
      </c>
      <c r="T321" s="108">
        <f t="shared" ref="T321:AF321" si="2976">SUM(T322:T328)</f>
        <v>0</v>
      </c>
      <c r="U321" s="108">
        <f t="shared" si="2976"/>
        <v>0</v>
      </c>
      <c r="V321" s="108">
        <f t="shared" si="2976"/>
        <v>0</v>
      </c>
      <c r="W321" s="108">
        <f t="shared" si="2976"/>
        <v>0</v>
      </c>
      <c r="X321" s="108">
        <f t="shared" si="2976"/>
        <v>0</v>
      </c>
      <c r="Y321" s="108">
        <f t="shared" si="2976"/>
        <v>8</v>
      </c>
      <c r="Z321" s="108">
        <f t="shared" si="2976"/>
        <v>650644.00939999998</v>
      </c>
      <c r="AA321" s="108">
        <f t="shared" si="2976"/>
        <v>0</v>
      </c>
      <c r="AB321" s="108">
        <f t="shared" si="2976"/>
        <v>0</v>
      </c>
      <c r="AC321" s="108">
        <f t="shared" si="2976"/>
        <v>0</v>
      </c>
      <c r="AD321" s="108">
        <f t="shared" si="2976"/>
        <v>0</v>
      </c>
      <c r="AE321" s="108">
        <f t="shared" si="2976"/>
        <v>0</v>
      </c>
      <c r="AF321" s="108">
        <f t="shared" si="2976"/>
        <v>0</v>
      </c>
      <c r="AG321" s="108">
        <f t="shared" si="2975"/>
        <v>0</v>
      </c>
      <c r="AH321" s="108">
        <f t="shared" si="2975"/>
        <v>0</v>
      </c>
      <c r="AI321" s="108">
        <f t="shared" si="2975"/>
        <v>0</v>
      </c>
      <c r="AJ321" s="108">
        <f t="shared" si="2975"/>
        <v>0</v>
      </c>
      <c r="AK321" s="108">
        <f t="shared" si="2975"/>
        <v>0</v>
      </c>
      <c r="AL321" s="108">
        <f t="shared" si="2975"/>
        <v>0</v>
      </c>
      <c r="AM321" s="108">
        <f t="shared" si="2975"/>
        <v>0</v>
      </c>
      <c r="AN321" s="108">
        <f t="shared" si="2975"/>
        <v>0</v>
      </c>
      <c r="AO321" s="108">
        <f t="shared" si="2975"/>
        <v>96</v>
      </c>
      <c r="AP321" s="108">
        <f t="shared" si="2975"/>
        <v>7797560.5457400009</v>
      </c>
      <c r="AQ321" s="108">
        <f t="shared" si="2975"/>
        <v>0</v>
      </c>
      <c r="AR321" s="108">
        <f t="shared" si="2975"/>
        <v>0</v>
      </c>
      <c r="AS321" s="108">
        <f t="shared" si="2975"/>
        <v>57</v>
      </c>
      <c r="AT321" s="108">
        <f t="shared" si="2975"/>
        <v>4705120.4783239998</v>
      </c>
      <c r="AU321" s="108">
        <f t="shared" si="2975"/>
        <v>0</v>
      </c>
      <c r="AV321" s="108">
        <f t="shared" si="2975"/>
        <v>0</v>
      </c>
      <c r="AW321" s="108">
        <f t="shared" si="2975"/>
        <v>0</v>
      </c>
      <c r="AX321" s="108">
        <f t="shared" si="2975"/>
        <v>0</v>
      </c>
      <c r="AY321" s="108">
        <f t="shared" si="2975"/>
        <v>0</v>
      </c>
      <c r="AZ321" s="108">
        <f t="shared" si="2975"/>
        <v>0</v>
      </c>
      <c r="BA321" s="108">
        <f t="shared" si="2975"/>
        <v>12</v>
      </c>
      <c r="BB321" s="108">
        <f t="shared" si="2975"/>
        <v>986867.7768949999</v>
      </c>
      <c r="BC321" s="108">
        <f t="shared" si="2975"/>
        <v>0</v>
      </c>
      <c r="BD321" s="108">
        <f t="shared" si="2975"/>
        <v>0</v>
      </c>
      <c r="BE321" s="108">
        <f t="shared" si="2975"/>
        <v>0</v>
      </c>
      <c r="BF321" s="108">
        <f t="shared" si="2975"/>
        <v>0</v>
      </c>
      <c r="BG321" s="108">
        <v>0</v>
      </c>
      <c r="BH321" s="108">
        <f t="shared" ref="BH321:BI321" si="2977">SUM(BH322:BH328)</f>
        <v>0</v>
      </c>
      <c r="BI321" s="108">
        <f t="shared" si="2977"/>
        <v>0</v>
      </c>
      <c r="BJ321" s="108">
        <f t="shared" si="2975"/>
        <v>0</v>
      </c>
      <c r="BK321" s="108">
        <f t="shared" si="2975"/>
        <v>13</v>
      </c>
      <c r="BL321" s="108">
        <f t="shared" si="2975"/>
        <v>1098299.736975</v>
      </c>
      <c r="BM321" s="108">
        <f t="shared" si="2975"/>
        <v>10</v>
      </c>
      <c r="BN321" s="108">
        <f t="shared" si="2975"/>
        <v>783404.60170000012</v>
      </c>
      <c r="BO321" s="108">
        <f t="shared" si="2975"/>
        <v>4</v>
      </c>
      <c r="BP321" s="108">
        <f t="shared" si="2975"/>
        <v>658152.20799999998</v>
      </c>
      <c r="BQ321" s="108">
        <f t="shared" si="2975"/>
        <v>0</v>
      </c>
      <c r="BR321" s="108">
        <f t="shared" si="2975"/>
        <v>0</v>
      </c>
      <c r="BS321" s="108">
        <f t="shared" si="2975"/>
        <v>0</v>
      </c>
      <c r="BT321" s="108">
        <f t="shared" si="2975"/>
        <v>0</v>
      </c>
      <c r="BU321" s="108">
        <f t="shared" si="2975"/>
        <v>0</v>
      </c>
      <c r="BV321" s="108">
        <f t="shared" si="2975"/>
        <v>0</v>
      </c>
      <c r="BW321" s="108">
        <f t="shared" si="2975"/>
        <v>0</v>
      </c>
      <c r="BX321" s="108">
        <f t="shared" si="2975"/>
        <v>0</v>
      </c>
      <c r="BY321" s="108">
        <f t="shared" si="2975"/>
        <v>0</v>
      </c>
      <c r="BZ321" s="108">
        <f t="shared" si="2975"/>
        <v>0</v>
      </c>
      <c r="CA321" s="108">
        <f t="shared" ref="CA321:DR321" si="2978">SUM(CA322:CA328)</f>
        <v>0</v>
      </c>
      <c r="CB321" s="108">
        <f t="shared" si="2978"/>
        <v>0</v>
      </c>
      <c r="CC321" s="108">
        <f t="shared" si="2978"/>
        <v>0</v>
      </c>
      <c r="CD321" s="108">
        <f t="shared" si="2978"/>
        <v>0</v>
      </c>
      <c r="CE321" s="108">
        <f t="shared" si="2978"/>
        <v>0</v>
      </c>
      <c r="CF321" s="108">
        <f t="shared" si="2978"/>
        <v>0</v>
      </c>
      <c r="CG321" s="108">
        <f t="shared" si="2978"/>
        <v>0</v>
      </c>
      <c r="CH321" s="108">
        <f t="shared" si="2978"/>
        <v>0</v>
      </c>
      <c r="CI321" s="108">
        <f t="shared" si="2978"/>
        <v>8</v>
      </c>
      <c r="CJ321" s="108">
        <f t="shared" si="2978"/>
        <v>358373.98323999997</v>
      </c>
      <c r="CK321" s="108">
        <f t="shared" si="2978"/>
        <v>13</v>
      </c>
      <c r="CL321" s="108">
        <f t="shared" si="2978"/>
        <v>925717.51530416647</v>
      </c>
      <c r="CM321" s="108">
        <f t="shared" si="2978"/>
        <v>43</v>
      </c>
      <c r="CN321" s="108">
        <f t="shared" si="2978"/>
        <v>3205532.7748989998</v>
      </c>
      <c r="CO321" s="108">
        <f t="shared" si="2978"/>
        <v>29</v>
      </c>
      <c r="CP321" s="108">
        <f t="shared" si="2978"/>
        <v>2243953.2451490001</v>
      </c>
      <c r="CQ321" s="113">
        <f t="shared" si="2978"/>
        <v>11</v>
      </c>
      <c r="CR321" s="108">
        <f t="shared" si="2978"/>
        <v>744961.03150000004</v>
      </c>
      <c r="CS321" s="108">
        <f t="shared" si="2978"/>
        <v>18</v>
      </c>
      <c r="CT321" s="108">
        <f t="shared" si="2978"/>
        <v>1520678.357114</v>
      </c>
      <c r="CU321" s="108">
        <f t="shared" si="2978"/>
        <v>3</v>
      </c>
      <c r="CV321" s="108">
        <f t="shared" si="2978"/>
        <v>273063.20290200005</v>
      </c>
      <c r="CW321" s="108">
        <f t="shared" si="2978"/>
        <v>20</v>
      </c>
      <c r="CX321" s="108">
        <f t="shared" si="2978"/>
        <v>1461430.6057889999</v>
      </c>
      <c r="CY321" s="108">
        <f t="shared" si="2978"/>
        <v>22</v>
      </c>
      <c r="CZ321" s="108">
        <f t="shared" si="2978"/>
        <v>2453880.13913</v>
      </c>
      <c r="DA321" s="108">
        <f t="shared" si="2978"/>
        <v>8</v>
      </c>
      <c r="DB321" s="108">
        <f t="shared" si="2978"/>
        <v>839953.80137899995</v>
      </c>
      <c r="DC321" s="108">
        <f t="shared" si="2978"/>
        <v>33</v>
      </c>
      <c r="DD321" s="108">
        <f t="shared" si="2978"/>
        <v>1810510.7194999997</v>
      </c>
      <c r="DE321" s="108">
        <f t="shared" si="2978"/>
        <v>21</v>
      </c>
      <c r="DF321" s="108">
        <f t="shared" si="2978"/>
        <v>1682976.0168433329</v>
      </c>
      <c r="DG321" s="108">
        <f t="shared" si="2978"/>
        <v>10</v>
      </c>
      <c r="DH321" s="108">
        <f t="shared" si="2978"/>
        <v>858430.61604999984</v>
      </c>
      <c r="DI321" s="108">
        <f t="shared" si="2978"/>
        <v>7</v>
      </c>
      <c r="DJ321" s="108">
        <f t="shared" si="2978"/>
        <v>903384.17091999983</v>
      </c>
      <c r="DK321" s="108">
        <f t="shared" si="2978"/>
        <v>6</v>
      </c>
      <c r="DL321" s="108">
        <f t="shared" si="2978"/>
        <v>832550.78122500004</v>
      </c>
      <c r="DM321" s="108">
        <f t="shared" si="2978"/>
        <v>8</v>
      </c>
      <c r="DN321" s="108">
        <f t="shared" si="2978"/>
        <v>1233078.1570025</v>
      </c>
      <c r="DO321" s="108">
        <f t="shared" si="2978"/>
        <v>0</v>
      </c>
      <c r="DP321" s="108">
        <f t="shared" si="2978"/>
        <v>0</v>
      </c>
      <c r="DQ321" s="108">
        <f t="shared" si="2978"/>
        <v>1007</v>
      </c>
      <c r="DR321" s="108">
        <f t="shared" si="2978"/>
        <v>76673604.672422662</v>
      </c>
    </row>
    <row r="322" spans="1:122" ht="15.75" customHeight="1" x14ac:dyDescent="0.25">
      <c r="A322" s="51"/>
      <c r="B322" s="52">
        <v>279</v>
      </c>
      <c r="C322" s="38" t="s">
        <v>453</v>
      </c>
      <c r="D322" s="39">
        <f t="shared" si="2543"/>
        <v>19063</v>
      </c>
      <c r="E322" s="40">
        <v>18530</v>
      </c>
      <c r="F322" s="40">
        <v>18715</v>
      </c>
      <c r="G322" s="53">
        <v>1.17</v>
      </c>
      <c r="H322" s="42">
        <v>1</v>
      </c>
      <c r="I322" s="42">
        <v>1</v>
      </c>
      <c r="J322" s="43"/>
      <c r="K322" s="39">
        <v>1.4</v>
      </c>
      <c r="L322" s="39">
        <v>1.68</v>
      </c>
      <c r="M322" s="39">
        <v>2.23</v>
      </c>
      <c r="N322" s="39">
        <v>2.57</v>
      </c>
      <c r="O322" s="44"/>
      <c r="P322" s="44">
        <f t="shared" ref="P322:P324" si="2979">(O322/12*5*$D322*$G322*$H322*$K322*P$8)+(O322/12*4*$E322*$G322*$I322*$K322*P$9)+(O322/12*3*$F322*$G322*$I322*$K322*P$9)</f>
        <v>0</v>
      </c>
      <c r="Q322" s="44">
        <v>4</v>
      </c>
      <c r="R322" s="44">
        <f t="shared" ref="R322:R324" si="2980">(Q322/12*5*$D322*$G322*$H322*$K322*R$8)+(Q322/12*4*$E322*$G322*$I322*$K322*R$9)+(Q322/12*3*$F322*$G322*$I322*$K322*R$9)</f>
        <v>130799.56889999998</v>
      </c>
      <c r="S322" s="44"/>
      <c r="T322" s="44">
        <f t="shared" ref="T322:T324" si="2981">(S322/12*5*$D322*$G322*$H322*$K322*T$8)+(S322/12*4*$E322*$G322*$I322*$K322*T$9)+(S322/12*3*$F322*$G322*$I322*$K322*T$9)</f>
        <v>0</v>
      </c>
      <c r="U322" s="44"/>
      <c r="V322" s="44">
        <f t="shared" ref="V322:V324" si="2982">(U322/12*5*$D322*$G322*$H322*$K322*V$8)+(U322/12*4*$E322*$G322*$I322*$K322*V$9)+(U322/12*3*$F322*$G322*$I322*$K322*V$9)</f>
        <v>0</v>
      </c>
      <c r="W322" s="44"/>
      <c r="X322" s="44">
        <f t="shared" ref="X322:X324" si="2983">(W322/12*5*$D322*$G322*$H322*$K322*X$8)+(W322/12*4*$E322*$G322*$I322*$K322*X$9)+(W322/12*3*$F322*$G322*$I322*$K322*X$9)</f>
        <v>0</v>
      </c>
      <c r="Y322" s="44">
        <v>0</v>
      </c>
      <c r="Z322" s="44">
        <f t="shared" ref="Z322:Z324" si="2984">(Y322/12*5*$D322*$G322*$H322*$K322*Z$8)+(Y322/12*4*$E322*$G322*$I322*$K322*Z$9)+(Y322/12*3*$F322*$G322*$I322*$K322*Z$9)</f>
        <v>0</v>
      </c>
      <c r="AA322" s="44"/>
      <c r="AB322" s="44">
        <f t="shared" ref="AB322:AB324" si="2985">(AA322/12*5*$D322*$G322*$H322*$K322*AB$8)+(AA322/12*4*$E322*$G322*$I322*$K322*AB$9)+(AA322/12*3*$F322*$G322*$I322*$K322*AB$9)</f>
        <v>0</v>
      </c>
      <c r="AC322" s="44"/>
      <c r="AD322" s="44">
        <f t="shared" ref="AD322:AD324" si="2986">(AC322/12*5*$D322*$G322*$H322*$K322*AD$8)+(AC322/12*4*$E322*$G322*$I322*$K322*AD$9)+(AC322/12*3*$F322*$G322*$I322*$K322*AD$9)</f>
        <v>0</v>
      </c>
      <c r="AE322" s="44">
        <v>0</v>
      </c>
      <c r="AF322" s="44">
        <f t="shared" ref="AF322:AF324" si="2987">(AE322/12*5*$D322*$G322*$H322*$K322*AF$8)+(AE322/12*4*$E322*$G322*$I322*$K322*AF$9)+(AE322/12*3*$F322*$G322*$I322*$K322*AF$9)</f>
        <v>0</v>
      </c>
      <c r="AG322" s="44"/>
      <c r="AH322" s="44">
        <f t="shared" ref="AH322:AH324" si="2988">(AG322/12*5*$D322*$G322*$H322*$K322*AH$8)+(AG322/12*4*$E322*$G322*$I322*$K322*AH$9)+(AG322/12*3*$F322*$G322*$I322*$K322*AH$9)</f>
        <v>0</v>
      </c>
      <c r="AI322" s="44"/>
      <c r="AJ322" s="44">
        <f t="shared" ref="AJ322:AJ324" si="2989">(AI322/12*5*$D322*$G322*$H322*$K322*AJ$8)+(AI322/12*4*$E322*$G322*$I322*$K322*AJ$9)+(AI322/12*3*$F322*$G322*$I322*$K322*AJ$9)</f>
        <v>0</v>
      </c>
      <c r="AK322" s="44"/>
      <c r="AL322" s="44">
        <f t="shared" ref="AL322:AL324" si="2990">(AK322/12*5*$D322*$G322*$H322*$K322*AL$8)+(AK322/12*4*$E322*$G322*$I322*$K322*AL$9)+(AK322/12*3*$F322*$G322*$I322*$K322*AL$9)</f>
        <v>0</v>
      </c>
      <c r="AM322" s="47">
        <v>0</v>
      </c>
      <c r="AN322" s="44">
        <f t="shared" ref="AN322:AN324" si="2991">(AM322/12*5*$D322*$G322*$H322*$K322*AN$8)+(AM322/12*4*$E322*$G322*$I322*$K322*AN$9)+(AM322/12*3*$F322*$G322*$I322*$K322*AN$9)</f>
        <v>0</v>
      </c>
      <c r="AO322" s="48">
        <v>4</v>
      </c>
      <c r="AP322" s="44">
        <f t="shared" ref="AP322:AP324" si="2992">(AO322/12*5*$D322*$G322*$H322*$L322*AP$8)+(AO322/12*4*$E322*$G322*$I322*$L322*AP$9)+(AO322/12*3*$F322*$G322*$I322*$L322*AP$9)</f>
        <v>151189.01179199998</v>
      </c>
      <c r="AQ322" s="44"/>
      <c r="AR322" s="44">
        <f t="shared" ref="AR322:AR324" si="2993">(AQ322/12*5*$D322*$G322*$H322*$L322*AR$8)+(AQ322/12*4*$E322*$G322*$I322*$L322*AR$9)+(AQ322/12*3*$F322*$G322*$I322*$L322*AR$9)</f>
        <v>0</v>
      </c>
      <c r="AS322" s="44">
        <v>1</v>
      </c>
      <c r="AT322" s="44">
        <f t="shared" ref="AT322:AT324" si="2994">(AS322/12*5*$D322*$G322*$H322*$L322*AT$8)+(AS322/12*4*$E322*$G322*$I322*$L322*AT$9)+(AS322/12*3*$F322*$G322*$I322*$L322*AT$10)</f>
        <v>37797.252947999994</v>
      </c>
      <c r="AU322" s="44"/>
      <c r="AV322" s="44">
        <f t="shared" ref="AV322:AV324" si="2995">(AU322/12*5*$D322*$G322*$H322*$L322*AV$8)+(AU322/12*4*$E322*$G322*$I322*$L322*AV$9)+(AU322/12*3*$F322*$G322*$I322*$L322*AV$9)</f>
        <v>0</v>
      </c>
      <c r="AW322" s="44"/>
      <c r="AX322" s="44">
        <f t="shared" ref="AX322:AX324" si="2996">(AW322/12*5*$D322*$G322*$H322*$K322*AX$8)+(AW322/12*4*$E322*$G322*$I322*$K322*AX$9)+(AW322/12*3*$F322*$G322*$I322*$K322*AX$9)</f>
        <v>0</v>
      </c>
      <c r="AY322" s="44"/>
      <c r="AZ322" s="44">
        <f t="shared" ref="AZ322:AZ324" si="2997">(AY322/12*5*$D322*$G322*$H322*$K322*AZ$8)+(AY322/12*4*$E322*$G322*$I322*$K322*AZ$9)+(AY322/12*3*$F322*$G322*$I322*$K322*AZ$9)</f>
        <v>0</v>
      </c>
      <c r="BA322" s="44">
        <v>1</v>
      </c>
      <c r="BB322" s="44">
        <f t="shared" ref="BB322:BB324" si="2998">(BA322/12*5*$D322*$G322*$H322*$L322*BB$8)+(BA322/12*4*$E322*$G322*$I322*$L322*BB$9)+(BA322/12*3*$F322*$G322*$I322*$L322*BB$9)</f>
        <v>36765.253979999994</v>
      </c>
      <c r="BC322" s="44"/>
      <c r="BD322" s="44">
        <f t="shared" ref="BD322:BD324" si="2999">(BC322/12*5*$D322*$G322*$H322*$K322*BD$8)+(BC322/12*4*$E322*$G322*$I322*$K322*BD$9)+(BC322/12*3*$F322*$G322*$I322*$K322*BD$9)</f>
        <v>0</v>
      </c>
      <c r="BE322" s="44"/>
      <c r="BF322" s="44">
        <f t="shared" ref="BF322:BF324" si="3000">(BE322/12*5*$D322*$G322*$H322*$K322*BF$8)+(BE322/12*4*$E322*$G322*$I322*$K322*BF$9)+(BE322/12*3*$F322*$G322*$I322*$K322*BF$9)</f>
        <v>0</v>
      </c>
      <c r="BG322" s="44"/>
      <c r="BH322" s="44">
        <f t="shared" ref="BH322:BH324" si="3001">(BG322/12*5*$D322*$G322*$H322*$K322*BH$8)+(BG322/12*4*$E322*$G322*$I322*$K322*BH$9)+(BG322/12*3*$F322*$G322*$I322*$K322*BH$9)</f>
        <v>0</v>
      </c>
      <c r="BI322" s="44"/>
      <c r="BJ322" s="44">
        <f t="shared" ref="BJ322:BJ324" si="3002">(BI322/12*5*$D322*$G322*$H322*$L322*BJ$8)+(BI322/12*4*$E322*$G322*$I322*$L322*BJ$9)+(BI322/12*3*$F322*$G322*$I322*$L322*BJ$9)</f>
        <v>0</v>
      </c>
      <c r="BK322" s="44"/>
      <c r="BL322" s="44">
        <f t="shared" ref="BL322:BL324" si="3003">(BK322/12*5*$D322*$G322*$H322*$K322*BL$8)+(BK322/12*4*$E322*$G322*$I322*$K322*BL$9)+(BK322/12*3*$F322*$G322*$I322*$K322*BL$9)</f>
        <v>0</v>
      </c>
      <c r="BM322" s="44"/>
      <c r="BN322" s="44">
        <f t="shared" ref="BN322:BN324" si="3004">(BM322/12*5*$D322*$G322*$H322*$K322*BN$8)+(BM322/12*4*$E322*$G322*$I322*$K322*BN$9)+(BM322/12*3*$F322*$G322*$I322*$K322*BN$9)</f>
        <v>0</v>
      </c>
      <c r="BO322" s="54"/>
      <c r="BP322" s="44">
        <f t="shared" ref="BP322:BP324" si="3005">(BO322/12*5*$D322*$G322*$H322*$L322*BP$8)+(BO322/12*4*$E322*$G322*$I322*$L322*BP$9)+(BO322/12*3*$F322*$G322*$I322*$L322*BP$9)</f>
        <v>0</v>
      </c>
      <c r="BQ322" s="44"/>
      <c r="BR322" s="44">
        <f t="shared" ref="BR322:BR324" si="3006">(BQ322/12*5*$D322*$G322*$H322*$L322*BR$8)+(BQ322/12*4*$E322*$G322*$I322*$L322*BR$9)+(BQ322/12*3*$F322*$G322*$I322*$L322*BR$9)</f>
        <v>0</v>
      </c>
      <c r="BS322" s="44"/>
      <c r="BT322" s="44">
        <f t="shared" ref="BT322:BT324" si="3007">(BS322/12*5*$D322*$G322*$H322*$K322*BT$8)+(BS322/12*4*$E322*$G322*$I322*$K322*BT$9)+(BS322/12*3*$F322*$G322*$I322*$K322*BT$9)</f>
        <v>0</v>
      </c>
      <c r="BU322" s="44"/>
      <c r="BV322" s="44">
        <f t="shared" ref="BV322:BV324" si="3008">(BU322/12*5*$D322*$G322*$H322*$K322*BV$8)+(BU322/12*4*$E322*$G322*$I322*$K322*BV$9)+(BU322/12*3*$F322*$G322*$I322*$K322*BV$9)</f>
        <v>0</v>
      </c>
      <c r="BW322" s="44"/>
      <c r="BX322" s="44">
        <f t="shared" ref="BX322:BX324" si="3009">(BW322/12*5*$D322*$G322*$H322*$L322*BX$8)+(BW322/12*4*$E322*$G322*$I322*$L322*BX$9)+(BW322/12*3*$F322*$G322*$I322*$L322*BX$9)</f>
        <v>0</v>
      </c>
      <c r="BY322" s="44"/>
      <c r="BZ322" s="44">
        <f t="shared" ref="BZ322:BZ324" si="3010">(BY322/12*5*$D322*$G322*$H322*$L322*BZ$8)+(BY322/12*4*$E322*$G322*$I322*$L322*BZ$9)+(BY322/12*3*$F322*$G322*$I322*$L322*BZ$9)</f>
        <v>0</v>
      </c>
      <c r="CA322" s="44"/>
      <c r="CB322" s="44">
        <f t="shared" ref="CB322:CB324" si="3011">(CA322/12*5*$D322*$G322*$H322*$K322*CB$8)+(CA322/12*4*$E322*$G322*$I322*$K322*CB$9)+(CA322/12*3*$F322*$G322*$I322*$K322*CB$9)</f>
        <v>0</v>
      </c>
      <c r="CC322" s="44"/>
      <c r="CD322" s="44">
        <f t="shared" ref="CD322:CD324" si="3012">(CC322/12*5*$D322*$G322*$H322*$L322*CD$8)+(CC322/12*4*$E322*$G322*$I322*$L322*CD$9)+(CC322/12*3*$F322*$G322*$I322*$L322*CD$9)</f>
        <v>0</v>
      </c>
      <c r="CE322" s="44"/>
      <c r="CF322" s="44">
        <f t="shared" ref="CF322:CF324" si="3013">(CE322/12*5*$D322*$G322*$H322*$K322*CF$8)+(CE322/12*4*$E322*$G322*$I322*$K322*CF$9)+(CE322/12*3*$F322*$G322*$I322*$K322*CF$9)</f>
        <v>0</v>
      </c>
      <c r="CG322" s="44"/>
      <c r="CH322" s="44">
        <f t="shared" ref="CH322:CH324" si="3014">(CG322/12*5*$D322*$G322*$H322*$K322*CH$8)+(CG322/12*4*$E322*$G322*$I322*$K322*CH$9)+(CG322/12*3*$F322*$G322*$I322*$K322*CH$9)</f>
        <v>0</v>
      </c>
      <c r="CI322" s="44">
        <v>3</v>
      </c>
      <c r="CJ322" s="44">
        <f t="shared" ref="CJ322:CJ324" si="3015">(CI322/12*5*$D322*$G322*$H322*$K322*CJ$8)+(CI322/12*4*$E322*$G322*$I322*$K322*CJ$9)+(CI322/12*3*$F322*$G322*$I322*$K322*CJ$9)</f>
        <v>69650.757539999991</v>
      </c>
      <c r="CK322" s="44">
        <v>5</v>
      </c>
      <c r="CL322" s="44">
        <f t="shared" ref="CL322:CL324" si="3016">(CK322/12*5*$D322*$G322*$H322*$K322*CL$8)+(CK322/12*4*$E322*$G322*$I322*$K322*CL$9)+(CK322/12*3*$F322*$G322*$I322*$K322*CL$9)</f>
        <v>153188.55824999997</v>
      </c>
      <c r="CM322" s="44"/>
      <c r="CN322" s="44">
        <f t="shared" ref="CN322:CN324" si="3017">(CM322/12*5*$D322*$G322*$H322*$L322*CN$8)+(CM322/12*4*$E322*$G322*$I322*$L322*CN$9)+(CM322/12*3*$F322*$G322*$I322*$L322*CN$9)</f>
        <v>0</v>
      </c>
      <c r="CO322" s="44">
        <v>3</v>
      </c>
      <c r="CP322" s="44">
        <f t="shared" ref="CP322:CP324" si="3018">(CO322/12*5*$D322*$G322*$H322*$L322*CP$8)+(CO322/12*4*$E322*$G322*$I322*$L322*CP$9)+(CO322/12*3*$F322*$G322*$I322*$L322*CP$9)</f>
        <v>129226.15332899996</v>
      </c>
      <c r="CQ322" s="49">
        <v>4</v>
      </c>
      <c r="CR322" s="44">
        <f t="shared" ref="CR322:CR324" si="3019">(CQ322/12*5*$D322*$G322*$H322*$K322*CR$8)+(CQ322/12*4*$E322*$G322*$I322*$K322*CR$9)+(CQ322/12*3*$F322*$G322*$I322*$K322*CR$9)</f>
        <v>139178.34839999996</v>
      </c>
      <c r="CS322" s="44">
        <v>2</v>
      </c>
      <c r="CT322" s="44">
        <f t="shared" ref="CT322:CT324" si="3020">(CS322/12*5*$D322*$G322*$H322*$L322*CT$8)+(CS322/12*4*$E322*$G322*$I322*$L322*CT$9)+(CS322/12*3*$F322*$G322*$I322*$L322*CT$9)</f>
        <v>84202.300727999987</v>
      </c>
      <c r="CU322" s="44"/>
      <c r="CV322" s="44">
        <f t="shared" ref="CV322:CV324" si="3021">(CU322/12*5*$D322*$G322*$H322*$L322*CV$8)+(CU322/12*4*$E322*$G322*$I322*$L322*CV$9)+(CU322/12*3*$F322*$G322*$I322*$L322*CV$9)</f>
        <v>0</v>
      </c>
      <c r="CW322" s="44">
        <v>3</v>
      </c>
      <c r="CX322" s="44">
        <f t="shared" ref="CX322:CX324" si="3022">(CW322/12*5*$D322*$G322*$H322*$L322*CX$8)+(CW322/12*4*$E322*$G322*$I322*$L322*CX$9)+(CW322/12*3*$F322*$G322*$I322*$L322*CX$9)</f>
        <v>126537.64004699996</v>
      </c>
      <c r="CY322" s="44">
        <v>5</v>
      </c>
      <c r="CZ322" s="44">
        <f t="shared" ref="CZ322:CZ324" si="3023">(CY322/12*5*$D322*$G322*$H322*$L322*CZ$8)+(CY322/12*4*$E322*$G322*$I322*$L322*CZ$9)+(CY322/12*3*$F322*$G322*$I322*$L322*CZ$9)</f>
        <v>210505.75181999998</v>
      </c>
      <c r="DA322" s="44">
        <v>2</v>
      </c>
      <c r="DB322" s="44">
        <f t="shared" ref="DB322:DB324" si="3024">(DA322/12*5*$D322*$G322*$H322*$L322*DB$8)+(DA322/12*4*$E322*$G322*$I322*$L322*DB$9)+(DA322/12*3*$F322*$G322*$I322*$L322*DB$9)</f>
        <v>84358.426697999981</v>
      </c>
      <c r="DC322" s="44">
        <v>3</v>
      </c>
      <c r="DD322" s="44">
        <f t="shared" ref="DD322:DD324" si="3025">(DC322/12*5*$D322*$G322*$H322*$K322*DD$8)+(DC322/12*4*$E322*$G322*$I322*$K322*DD$9)+(DC322/12*3*$F322*$G322*$I322*$K322*DD$9)</f>
        <v>104383.76129999997</v>
      </c>
      <c r="DE322" s="44"/>
      <c r="DF322" s="44">
        <f t="shared" ref="DF322:DF324" si="3026">(DE322/12*5*$D322*$G322*$H322*$K322*DF$8)+(DE322/12*4*$E322*$G322*$I322*$K322*DF$9)+(DE322/12*3*$F322*$G322*$I322*$K322*DF$9)</f>
        <v>0</v>
      </c>
      <c r="DG322" s="44">
        <v>2</v>
      </c>
      <c r="DH322" s="44">
        <f t="shared" ref="DH322:DH324" si="3027">(DG322/12*5*$D322*$G322*$H322*$L322*DH$8)+(DG322/12*4*$E322*$G322*$I322*$L322*DH$9)+(DG322/12*3*$F322*$G322*$I322*$L322*DH$9)</f>
        <v>93363.788699999976</v>
      </c>
      <c r="DI322" s="44">
        <v>1</v>
      </c>
      <c r="DJ322" s="44">
        <f t="shared" ref="DJ322:DJ324" si="3028">(DI322/12*5*$D322*$G322*$H322*$L322*DJ$8)+(DI322/12*4*$E322*$G322*$I322*$L322*DJ$9)+(DI322/12*3*$F322*$G322*$I322*$L322*DJ$9)</f>
        <v>45276.760619999986</v>
      </c>
      <c r="DK322" s="44">
        <v>1</v>
      </c>
      <c r="DL322" s="44">
        <f t="shared" ref="DL322:DL324" si="3029">(DK322/12*5*$D322*$G322*$H322*$M322*DL$8)+(DK322/12*4*$E322*$G322*$I322*$M322*DL$9)+(DK322/12*3*$F322*$G322*$I322*$M322*DL$9)</f>
        <v>61964.657381249992</v>
      </c>
      <c r="DM322" s="44">
        <v>1</v>
      </c>
      <c r="DN322" s="44">
        <f t="shared" ref="DN322:DN324" si="3030">(DM322/12*5*$D322*$G322*$H322*$N322*DN$8)+(DM322/12*4*$E322*$G322*$I322*$N322*DN$9)+(DM322/12*3*$F322*$G322*$I322*$N322*DN$9)</f>
        <v>66977.782901249986</v>
      </c>
      <c r="DO322" s="44"/>
      <c r="DP322" s="44">
        <f t="shared" si="2541"/>
        <v>0</v>
      </c>
      <c r="DQ322" s="44">
        <f t="shared" ref="DQ322:DR328" si="3031">SUM(O322,Q322,S322,U322,W322,Y322,AA322,AC322,AE322,AG322,AI322,AK322,AM322,AO322,AQ322,AS322,AU322,AW322,AY322,BA322,BC322,BE322,BG322,BI322,BK322,BM322,BO322,BQ322,BS322,BU322,BW322,BY322,CA322,CC322,CE322,CG322,CI322,CK322,CM322,CO322,CQ322,CS322,CU322,CW322,CY322,DA322,DC322,DE322,DG322,DI322,DK322,DM322,DO322)</f>
        <v>45</v>
      </c>
      <c r="DR322" s="44">
        <f t="shared" si="3031"/>
        <v>1725365.7753344998</v>
      </c>
    </row>
    <row r="323" spans="1:122" ht="15.75" customHeight="1" x14ac:dyDescent="0.25">
      <c r="A323" s="51"/>
      <c r="B323" s="52">
        <v>280</v>
      </c>
      <c r="C323" s="38" t="s">
        <v>454</v>
      </c>
      <c r="D323" s="39">
        <f t="shared" si="2543"/>
        <v>19063</v>
      </c>
      <c r="E323" s="40">
        <v>18530</v>
      </c>
      <c r="F323" s="40">
        <v>18715</v>
      </c>
      <c r="G323" s="53">
        <v>2.91</v>
      </c>
      <c r="H323" s="42">
        <v>1</v>
      </c>
      <c r="I323" s="42">
        <v>1</v>
      </c>
      <c r="J323" s="43"/>
      <c r="K323" s="39">
        <v>1.4</v>
      </c>
      <c r="L323" s="39">
        <v>1.68</v>
      </c>
      <c r="M323" s="39">
        <v>2.23</v>
      </c>
      <c r="N323" s="39">
        <v>2.57</v>
      </c>
      <c r="O323" s="44"/>
      <c r="P323" s="44">
        <f t="shared" si="2979"/>
        <v>0</v>
      </c>
      <c r="Q323" s="44">
        <v>5</v>
      </c>
      <c r="R323" s="44">
        <f t="shared" si="2980"/>
        <v>406652.50587500003</v>
      </c>
      <c r="S323" s="44"/>
      <c r="T323" s="44">
        <f t="shared" si="2981"/>
        <v>0</v>
      </c>
      <c r="U323" s="44"/>
      <c r="V323" s="44">
        <f t="shared" si="2982"/>
        <v>0</v>
      </c>
      <c r="W323" s="44"/>
      <c r="X323" s="44">
        <f t="shared" si="2983"/>
        <v>0</v>
      </c>
      <c r="Y323" s="44">
        <v>8</v>
      </c>
      <c r="Z323" s="44">
        <f t="shared" si="2984"/>
        <v>650644.00939999998</v>
      </c>
      <c r="AA323" s="44"/>
      <c r="AB323" s="44">
        <f t="shared" si="2985"/>
        <v>0</v>
      </c>
      <c r="AC323" s="44"/>
      <c r="AD323" s="44">
        <f t="shared" si="2986"/>
        <v>0</v>
      </c>
      <c r="AE323" s="44">
        <v>0</v>
      </c>
      <c r="AF323" s="44">
        <f t="shared" si="2987"/>
        <v>0</v>
      </c>
      <c r="AG323" s="44"/>
      <c r="AH323" s="44">
        <f t="shared" si="2988"/>
        <v>0</v>
      </c>
      <c r="AI323" s="44"/>
      <c r="AJ323" s="44">
        <f t="shared" si="2989"/>
        <v>0</v>
      </c>
      <c r="AK323" s="44"/>
      <c r="AL323" s="44">
        <f t="shared" si="2990"/>
        <v>0</v>
      </c>
      <c r="AM323" s="47">
        <v>0</v>
      </c>
      <c r="AN323" s="44">
        <f t="shared" si="2991"/>
        <v>0</v>
      </c>
      <c r="AO323" s="48">
        <v>17</v>
      </c>
      <c r="AP323" s="44">
        <f t="shared" si="2992"/>
        <v>1598145.3874679999</v>
      </c>
      <c r="AQ323" s="44"/>
      <c r="AR323" s="44">
        <f t="shared" si="2993"/>
        <v>0</v>
      </c>
      <c r="AS323" s="44"/>
      <c r="AT323" s="44">
        <f t="shared" si="2994"/>
        <v>0</v>
      </c>
      <c r="AU323" s="44"/>
      <c r="AV323" s="44">
        <f t="shared" si="2995"/>
        <v>0</v>
      </c>
      <c r="AW323" s="44"/>
      <c r="AX323" s="44">
        <f t="shared" si="2996"/>
        <v>0</v>
      </c>
      <c r="AY323" s="44"/>
      <c r="AZ323" s="44">
        <f t="shared" si="2997"/>
        <v>0</v>
      </c>
      <c r="BA323" s="44">
        <v>1</v>
      </c>
      <c r="BB323" s="44">
        <f t="shared" si="2998"/>
        <v>91441.785539999997</v>
      </c>
      <c r="BC323" s="44"/>
      <c r="BD323" s="44">
        <f t="shared" si="2999"/>
        <v>0</v>
      </c>
      <c r="BE323" s="44"/>
      <c r="BF323" s="44">
        <f t="shared" si="3000"/>
        <v>0</v>
      </c>
      <c r="BG323" s="44"/>
      <c r="BH323" s="44">
        <f t="shared" si="3001"/>
        <v>0</v>
      </c>
      <c r="BI323" s="44"/>
      <c r="BJ323" s="44">
        <f t="shared" si="3002"/>
        <v>0</v>
      </c>
      <c r="BK323" s="44">
        <v>10</v>
      </c>
      <c r="BL323" s="44">
        <f t="shared" si="3003"/>
        <v>818806.11697500013</v>
      </c>
      <c r="BM323" s="44">
        <v>10</v>
      </c>
      <c r="BN323" s="44">
        <f>(BM323/12*5*$D323*$G323*$H323*$K323*BN$8)+(BM323/12*4*$E323*$G323*$I323*$K323*BN$9)+(BM323/12*3*$F323*$G323*$I323*$K323*BN$10)</f>
        <v>783404.60170000012</v>
      </c>
      <c r="BO323" s="54"/>
      <c r="BP323" s="44">
        <f t="shared" si="3005"/>
        <v>0</v>
      </c>
      <c r="BQ323" s="44"/>
      <c r="BR323" s="44">
        <f t="shared" si="3006"/>
        <v>0</v>
      </c>
      <c r="BS323" s="44"/>
      <c r="BT323" s="44">
        <f t="shared" si="3007"/>
        <v>0</v>
      </c>
      <c r="BU323" s="44"/>
      <c r="BV323" s="44">
        <f t="shared" si="3008"/>
        <v>0</v>
      </c>
      <c r="BW323" s="44"/>
      <c r="BX323" s="44">
        <f t="shared" si="3009"/>
        <v>0</v>
      </c>
      <c r="BY323" s="44"/>
      <c r="BZ323" s="44">
        <f t="shared" si="3010"/>
        <v>0</v>
      </c>
      <c r="CA323" s="44"/>
      <c r="CB323" s="44">
        <f t="shared" si="3011"/>
        <v>0</v>
      </c>
      <c r="CC323" s="44"/>
      <c r="CD323" s="44">
        <f t="shared" si="3012"/>
        <v>0</v>
      </c>
      <c r="CE323" s="44"/>
      <c r="CF323" s="44">
        <f t="shared" si="3013"/>
        <v>0</v>
      </c>
      <c r="CG323" s="44"/>
      <c r="CH323" s="44">
        <f t="shared" si="3014"/>
        <v>0</v>
      </c>
      <c r="CI323" s="44">
        <v>5</v>
      </c>
      <c r="CJ323" s="44">
        <f t="shared" si="3015"/>
        <v>288723.22570000001</v>
      </c>
      <c r="CK323" s="44">
        <v>1</v>
      </c>
      <c r="CL323" s="44">
        <f t="shared" si="3016"/>
        <v>76201.487949999995</v>
      </c>
      <c r="CM323" s="44">
        <v>5</v>
      </c>
      <c r="CN323" s="44">
        <f t="shared" si="3017"/>
        <v>465965.47126500006</v>
      </c>
      <c r="CO323" s="44">
        <v>7</v>
      </c>
      <c r="CP323" s="44">
        <f t="shared" si="3018"/>
        <v>749953.48812300013</v>
      </c>
      <c r="CQ323" s="49">
        <v>7</v>
      </c>
      <c r="CR323" s="44">
        <f t="shared" si="3019"/>
        <v>605782.68310000002</v>
      </c>
      <c r="CS323" s="44">
        <v>5</v>
      </c>
      <c r="CT323" s="44">
        <f t="shared" si="3020"/>
        <v>523565.58786000003</v>
      </c>
      <c r="CU323" s="44">
        <v>3</v>
      </c>
      <c r="CV323" s="44">
        <f t="shared" si="3021"/>
        <v>273063.20290200005</v>
      </c>
      <c r="CW323" s="44">
        <v>5</v>
      </c>
      <c r="CX323" s="44">
        <f t="shared" si="3022"/>
        <v>524536.37113500002</v>
      </c>
      <c r="CY323" s="44">
        <v>3</v>
      </c>
      <c r="CZ323" s="44">
        <f t="shared" si="3023"/>
        <v>314139.35271600005</v>
      </c>
      <c r="DA323" s="44">
        <v>3</v>
      </c>
      <c r="DB323" s="44">
        <f t="shared" si="3024"/>
        <v>314721.82268099999</v>
      </c>
      <c r="DC323" s="44">
        <v>3</v>
      </c>
      <c r="DD323" s="44">
        <f t="shared" si="3025"/>
        <v>259621.14989999996</v>
      </c>
      <c r="DE323" s="44">
        <v>2</v>
      </c>
      <c r="DF323" s="44">
        <f t="shared" si="3026"/>
        <v>178236.75988999999</v>
      </c>
      <c r="DG323" s="44"/>
      <c r="DH323" s="44">
        <f t="shared" si="3027"/>
        <v>0</v>
      </c>
      <c r="DI323" s="44">
        <v>1</v>
      </c>
      <c r="DJ323" s="44">
        <f t="shared" si="3028"/>
        <v>112611.43025999999</v>
      </c>
      <c r="DK323" s="44">
        <v>5</v>
      </c>
      <c r="DL323" s="44">
        <f t="shared" si="3029"/>
        <v>770586.1238437501</v>
      </c>
      <c r="DM323" s="44">
        <v>7</v>
      </c>
      <c r="DN323" s="44">
        <f t="shared" si="3030"/>
        <v>1166100.37410125</v>
      </c>
      <c r="DO323" s="44"/>
      <c r="DP323" s="44">
        <f t="shared" si="2541"/>
        <v>0</v>
      </c>
      <c r="DQ323" s="44">
        <f t="shared" si="3031"/>
        <v>113</v>
      </c>
      <c r="DR323" s="44">
        <f t="shared" si="3031"/>
        <v>10972902.938385002</v>
      </c>
    </row>
    <row r="324" spans="1:122" ht="15.75" customHeight="1" x14ac:dyDescent="0.25">
      <c r="A324" s="51"/>
      <c r="B324" s="52">
        <v>281</v>
      </c>
      <c r="C324" s="38" t="s">
        <v>455</v>
      </c>
      <c r="D324" s="39">
        <f t="shared" si="2543"/>
        <v>19063</v>
      </c>
      <c r="E324" s="40">
        <v>18530</v>
      </c>
      <c r="F324" s="40">
        <v>18715</v>
      </c>
      <c r="G324" s="53">
        <v>1.21</v>
      </c>
      <c r="H324" s="42">
        <v>1</v>
      </c>
      <c r="I324" s="42">
        <v>1</v>
      </c>
      <c r="J324" s="43"/>
      <c r="K324" s="39">
        <v>1.4</v>
      </c>
      <c r="L324" s="39">
        <v>1.68</v>
      </c>
      <c r="M324" s="39">
        <v>2.23</v>
      </c>
      <c r="N324" s="39">
        <v>2.57</v>
      </c>
      <c r="O324" s="44">
        <v>0</v>
      </c>
      <c r="P324" s="44">
        <f t="shared" si="2979"/>
        <v>0</v>
      </c>
      <c r="Q324" s="44">
        <v>214</v>
      </c>
      <c r="R324" s="44">
        <f t="shared" si="2980"/>
        <v>7237017.173283332</v>
      </c>
      <c r="S324" s="44">
        <v>0</v>
      </c>
      <c r="T324" s="44">
        <f t="shared" si="2981"/>
        <v>0</v>
      </c>
      <c r="U324" s="44"/>
      <c r="V324" s="44">
        <f t="shared" si="2982"/>
        <v>0</v>
      </c>
      <c r="W324" s="44"/>
      <c r="X324" s="44">
        <f t="shared" si="2983"/>
        <v>0</v>
      </c>
      <c r="Y324" s="44">
        <v>0</v>
      </c>
      <c r="Z324" s="44">
        <f t="shared" si="2984"/>
        <v>0</v>
      </c>
      <c r="AA324" s="44">
        <v>0</v>
      </c>
      <c r="AB324" s="44">
        <f t="shared" si="2985"/>
        <v>0</v>
      </c>
      <c r="AC324" s="44">
        <v>0</v>
      </c>
      <c r="AD324" s="44">
        <f t="shared" si="2986"/>
        <v>0</v>
      </c>
      <c r="AE324" s="44">
        <v>0</v>
      </c>
      <c r="AF324" s="44">
        <f t="shared" si="2987"/>
        <v>0</v>
      </c>
      <c r="AG324" s="44">
        <v>0</v>
      </c>
      <c r="AH324" s="44">
        <f t="shared" si="2988"/>
        <v>0</v>
      </c>
      <c r="AI324" s="44">
        <v>0</v>
      </c>
      <c r="AJ324" s="44">
        <f t="shared" si="2989"/>
        <v>0</v>
      </c>
      <c r="AK324" s="44"/>
      <c r="AL324" s="44">
        <f t="shared" si="2990"/>
        <v>0</v>
      </c>
      <c r="AM324" s="47">
        <v>0</v>
      </c>
      <c r="AN324" s="44">
        <f t="shared" si="2991"/>
        <v>0</v>
      </c>
      <c r="AO324" s="48">
        <v>36</v>
      </c>
      <c r="AP324" s="44">
        <f t="shared" si="2992"/>
        <v>1407220.8020640002</v>
      </c>
      <c r="AQ324" s="44">
        <v>0</v>
      </c>
      <c r="AR324" s="44">
        <f t="shared" si="2993"/>
        <v>0</v>
      </c>
      <c r="AS324" s="44">
        <v>28</v>
      </c>
      <c r="AT324" s="44">
        <f t="shared" si="2994"/>
        <v>1094505.0682719999</v>
      </c>
      <c r="AU324" s="44">
        <v>0</v>
      </c>
      <c r="AV324" s="44">
        <f t="shared" si="2995"/>
        <v>0</v>
      </c>
      <c r="AW324" s="44"/>
      <c r="AX324" s="44">
        <f t="shared" si="2996"/>
        <v>0</v>
      </c>
      <c r="AY324" s="44"/>
      <c r="AZ324" s="44">
        <f t="shared" si="2997"/>
        <v>0</v>
      </c>
      <c r="BA324" s="44">
        <v>3</v>
      </c>
      <c r="BB324" s="44">
        <f t="shared" si="2998"/>
        <v>114066.55721999999</v>
      </c>
      <c r="BC324" s="44">
        <v>0</v>
      </c>
      <c r="BD324" s="44">
        <f t="shared" si="2999"/>
        <v>0</v>
      </c>
      <c r="BE324" s="44">
        <v>0</v>
      </c>
      <c r="BF324" s="44">
        <f t="shared" si="3000"/>
        <v>0</v>
      </c>
      <c r="BG324" s="44">
        <v>0</v>
      </c>
      <c r="BH324" s="44">
        <f t="shared" si="3001"/>
        <v>0</v>
      </c>
      <c r="BI324" s="44">
        <v>0</v>
      </c>
      <c r="BJ324" s="44">
        <f t="shared" si="3002"/>
        <v>0</v>
      </c>
      <c r="BK324" s="44"/>
      <c r="BL324" s="44">
        <f t="shared" si="3003"/>
        <v>0</v>
      </c>
      <c r="BM324" s="44"/>
      <c r="BN324" s="44">
        <f t="shared" si="3004"/>
        <v>0</v>
      </c>
      <c r="BO324" s="54">
        <v>0</v>
      </c>
      <c r="BP324" s="44">
        <f t="shared" si="3005"/>
        <v>0</v>
      </c>
      <c r="BQ324" s="44">
        <v>0</v>
      </c>
      <c r="BR324" s="44">
        <f t="shared" si="3006"/>
        <v>0</v>
      </c>
      <c r="BS324" s="44">
        <v>0</v>
      </c>
      <c r="BT324" s="44">
        <f t="shared" si="3007"/>
        <v>0</v>
      </c>
      <c r="BU324" s="44">
        <v>0</v>
      </c>
      <c r="BV324" s="44">
        <f t="shared" si="3008"/>
        <v>0</v>
      </c>
      <c r="BW324" s="44">
        <v>0</v>
      </c>
      <c r="BX324" s="44">
        <f t="shared" si="3009"/>
        <v>0</v>
      </c>
      <c r="BY324" s="44"/>
      <c r="BZ324" s="44">
        <f t="shared" si="3010"/>
        <v>0</v>
      </c>
      <c r="CA324" s="44">
        <v>0</v>
      </c>
      <c r="CB324" s="44">
        <f t="shared" si="3011"/>
        <v>0</v>
      </c>
      <c r="CC324" s="44"/>
      <c r="CD324" s="44">
        <f t="shared" si="3012"/>
        <v>0</v>
      </c>
      <c r="CE324" s="44">
        <v>0</v>
      </c>
      <c r="CF324" s="44">
        <f t="shared" si="3013"/>
        <v>0</v>
      </c>
      <c r="CG324" s="44"/>
      <c r="CH324" s="44">
        <f t="shared" si="3014"/>
        <v>0</v>
      </c>
      <c r="CI324" s="44"/>
      <c r="CJ324" s="44">
        <f t="shared" si="3015"/>
        <v>0</v>
      </c>
      <c r="CK324" s="44"/>
      <c r="CL324" s="44">
        <f t="shared" si="3016"/>
        <v>0</v>
      </c>
      <c r="CM324" s="44">
        <v>13</v>
      </c>
      <c r="CN324" s="44">
        <f t="shared" si="3017"/>
        <v>503755.11085899995</v>
      </c>
      <c r="CO324" s="44">
        <v>11</v>
      </c>
      <c r="CP324" s="44">
        <f t="shared" si="3018"/>
        <v>490028.51874899998</v>
      </c>
      <c r="CQ324" s="49"/>
      <c r="CR324" s="44">
        <f t="shared" si="3019"/>
        <v>0</v>
      </c>
      <c r="CS324" s="44">
        <v>5</v>
      </c>
      <c r="CT324" s="44">
        <f t="shared" si="3020"/>
        <v>217702.52966000003</v>
      </c>
      <c r="CU324" s="44"/>
      <c r="CV324" s="44">
        <f t="shared" si="3021"/>
        <v>0</v>
      </c>
      <c r="CW324" s="44">
        <v>4</v>
      </c>
      <c r="CX324" s="44">
        <f t="shared" si="3022"/>
        <v>174484.95094799995</v>
      </c>
      <c r="CY324" s="44">
        <v>4</v>
      </c>
      <c r="CZ324" s="44">
        <f t="shared" si="3023"/>
        <v>174162.023728</v>
      </c>
      <c r="DA324" s="44"/>
      <c r="DB324" s="44">
        <f t="shared" si="3024"/>
        <v>0</v>
      </c>
      <c r="DC324" s="44">
        <v>21</v>
      </c>
      <c r="DD324" s="44">
        <f t="shared" si="3025"/>
        <v>755667.05829999992</v>
      </c>
      <c r="DE324" s="44">
        <v>6</v>
      </c>
      <c r="DF324" s="44">
        <f t="shared" si="3026"/>
        <v>222336.57676999999</v>
      </c>
      <c r="DG324" s="44">
        <v>4</v>
      </c>
      <c r="DH324" s="44">
        <f t="shared" si="3027"/>
        <v>193111.42619999999</v>
      </c>
      <c r="DI324" s="44">
        <v>1</v>
      </c>
      <c r="DJ324" s="44">
        <f t="shared" si="3028"/>
        <v>46824.684059999992</v>
      </c>
      <c r="DK324" s="44"/>
      <c r="DL324" s="44">
        <f t="shared" si="3029"/>
        <v>0</v>
      </c>
      <c r="DM324" s="44"/>
      <c r="DN324" s="44">
        <f t="shared" si="3030"/>
        <v>0</v>
      </c>
      <c r="DO324" s="44"/>
      <c r="DP324" s="44">
        <f t="shared" si="2541"/>
        <v>0</v>
      </c>
      <c r="DQ324" s="44">
        <f t="shared" si="3031"/>
        <v>350</v>
      </c>
      <c r="DR324" s="44">
        <f t="shared" si="3031"/>
        <v>12630882.480113333</v>
      </c>
    </row>
    <row r="325" spans="1:122" ht="15.75" customHeight="1" x14ac:dyDescent="0.25">
      <c r="A325" s="51"/>
      <c r="B325" s="52">
        <v>282</v>
      </c>
      <c r="C325" s="38" t="s">
        <v>456</v>
      </c>
      <c r="D325" s="39">
        <f t="shared" si="2543"/>
        <v>19063</v>
      </c>
      <c r="E325" s="40">
        <v>18530</v>
      </c>
      <c r="F325" s="40">
        <v>18715</v>
      </c>
      <c r="G325" s="53">
        <v>2.0299999999999998</v>
      </c>
      <c r="H325" s="42">
        <v>1</v>
      </c>
      <c r="I325" s="42">
        <v>1</v>
      </c>
      <c r="J325" s="43"/>
      <c r="K325" s="39">
        <v>1.4</v>
      </c>
      <c r="L325" s="39">
        <v>1.68</v>
      </c>
      <c r="M325" s="39">
        <v>2.23</v>
      </c>
      <c r="N325" s="39">
        <v>2.57</v>
      </c>
      <c r="O325" s="44">
        <v>0</v>
      </c>
      <c r="P325" s="44">
        <f>(O325/12*5*$D325*$G325*$H325*$K325*P$8)+(O325/12*4*$E325*$G325*$I325*$K325)+(O325/12*3*$F325*$G325*$I325*$K325)</f>
        <v>0</v>
      </c>
      <c r="Q325" s="44">
        <v>162</v>
      </c>
      <c r="R325" s="44">
        <f>(Q325/12*5*$D325*$G325*$H325*$K325*R$8)+(Q325/12*4*$E325*$G325*$I325*$K325)+(Q325/12*3*$F325*$G325*$I325*$K325)</f>
        <v>8691397.3660499994</v>
      </c>
      <c r="S325" s="44">
        <v>0</v>
      </c>
      <c r="T325" s="44">
        <f>(S325/12*5*$D325*$G325*$H325*$K325*T$8)+(S325/12*4*$E325*$G325*$I325*$K325)+(S325/12*3*$F325*$G325*$I325*$K325)</f>
        <v>0</v>
      </c>
      <c r="U325" s="44"/>
      <c r="V325" s="44">
        <f>(U325/12*5*$D325*$G325*$H325*$K325*V$8)+(U325/12*4*$E325*$G325*$I325*$K325)+(U325/12*3*$F325*$G325*$I325*$K325)</f>
        <v>0</v>
      </c>
      <c r="W325" s="44"/>
      <c r="X325" s="44">
        <f>(W325/12*5*$D325*$G325*$H325*$K325*X$8)+(W325/12*4*$E325*$G325*$I325*$K325)+(W325/12*3*$F325*$G325*$I325*$K325)</f>
        <v>0</v>
      </c>
      <c r="Y325" s="44">
        <v>0</v>
      </c>
      <c r="Z325" s="44">
        <f>(Y325/12*5*$D325*$G325*$H325*$K325*Z$8)+(Y325/12*4*$E325*$G325*$I325*$K325)+(Y325/12*3*$F325*$G325*$I325*$K325)</f>
        <v>0</v>
      </c>
      <c r="AA325" s="44">
        <v>0</v>
      </c>
      <c r="AB325" s="44">
        <f>(AA325/12*5*$D325*$G325*$H325*$K325*AB$8)+(AA325/12*4*$E325*$G325*$I325*$K325)+(AA325/12*3*$F325*$G325*$I325*$K325)</f>
        <v>0</v>
      </c>
      <c r="AC325" s="44">
        <v>0</v>
      </c>
      <c r="AD325" s="44">
        <f>(AC325/12*5*$D325*$G325*$H325*$K325*AD$8)+(AC325/12*4*$E325*$G325*$I325*$K325)+(AC325/12*3*$F325*$G325*$I325*$K325)</f>
        <v>0</v>
      </c>
      <c r="AE325" s="44">
        <v>0</v>
      </c>
      <c r="AF325" s="44">
        <f>(AE325/12*5*$D325*$G325*$H325*$K325*AF$8)+(AE325/12*4*$E325*$G325*$I325*$K325)+(AE325/12*3*$F325*$G325*$I325*$K325)</f>
        <v>0</v>
      </c>
      <c r="AG325" s="44">
        <v>0</v>
      </c>
      <c r="AH325" s="44">
        <f>(AG325/12*5*$D325*$G325*$H325*$K325*AH$8)+(AG325/12*4*$E325*$G325*$I325*$K325)+(AG325/12*3*$F325*$G325*$I325*$K325)</f>
        <v>0</v>
      </c>
      <c r="AI325" s="44">
        <v>0</v>
      </c>
      <c r="AJ325" s="44">
        <f>(AI325/12*5*$D325*$G325*$H325*$K325*AJ$8)+(AI325/12*4*$E325*$G325*$I325*$K325)+(AI325/12*3*$F325*$G325*$I325*$K325)</f>
        <v>0</v>
      </c>
      <c r="AK325" s="44"/>
      <c r="AL325" s="44">
        <f>(AK325/12*5*$D325*$G325*$H325*$K325*AL$8)+(AK325/12*4*$E325*$G325*$I325*$K325)+(AK325/12*3*$F325*$G325*$I325*$K325)</f>
        <v>0</v>
      </c>
      <c r="AM325" s="47">
        <v>0</v>
      </c>
      <c r="AN325" s="44">
        <f>(AM325/12*5*$D325*$G325*$H325*$K325*AN$8)+(AM325/12*4*$E325*$G325*$I325*$K325)+(AM325/12*3*$F325*$G325*$I325*$K325)</f>
        <v>0</v>
      </c>
      <c r="AO325" s="48">
        <v>12</v>
      </c>
      <c r="AP325" s="44">
        <f>(AO325/12*5*$D325*$G325*$H325*$L325*AP$8)+(AO325/12*4*$E325*$G325*$I325*$L325)+(AO325/12*3*$F325*$G325*$I325*$L325)</f>
        <v>774519.02841599984</v>
      </c>
      <c r="AQ325" s="44">
        <v>0</v>
      </c>
      <c r="AR325" s="44">
        <f>(AQ325/12*5*$D325*$G325*$H325*$L325*AR$8)+(AQ325/12*4*$E325*$G325*$I325*$L325)+(AQ325/12*3*$F325*$G325*$I325*$L325)</f>
        <v>0</v>
      </c>
      <c r="AS325" s="44">
        <v>3</v>
      </c>
      <c r="AT325" s="44">
        <f>(AS325/12*5*$D325*$G325*$H325*$L325*AT$8)+(AS325/12*4*$E325*$G325*$I325*$L325)+(AS325/12*3*$F325*$G325*$I325*$L325)</f>
        <v>193629.75710399996</v>
      </c>
      <c r="AU325" s="44">
        <v>0</v>
      </c>
      <c r="AV325" s="44">
        <f>(AU325/12*5*$D325*$G325*$H325*$L325*AV$8)+(AU325/12*4*$E325*$G325*$I325*$L325)+(AU325/12*3*$F325*$G325*$I325*$L325)</f>
        <v>0</v>
      </c>
      <c r="AW325" s="44"/>
      <c r="AX325" s="44">
        <f>(AW325/12*5*$D325*$G325*$H325*$K325*AX$8)+(AW325/12*4*$E325*$G325*$I325*$K325)+(AW325/12*3*$F325*$G325*$I325*$K325)</f>
        <v>0</v>
      </c>
      <c r="AY325" s="44"/>
      <c r="AZ325" s="44">
        <f>(AY325/12*5*$D325*$G325*$H325*$K325*AZ$8)+(AY325/12*4*$E325*$G325*$I325*$K325)+(AY325/12*3*$F325*$G325*$I325*$K325)</f>
        <v>0</v>
      </c>
      <c r="BA325" s="44">
        <v>3</v>
      </c>
      <c r="BB325" s="44">
        <f>(BA325/12*5*$D325*$G325*$H325*$L325*BB$8)+(BA325/12*4*$E325*$G325*$I325*$L325)+(BA325/12*3*$F325*$G325*$I325*$L325)</f>
        <v>191923.18015499995</v>
      </c>
      <c r="BC325" s="44">
        <v>0</v>
      </c>
      <c r="BD325" s="44">
        <f>(BC325/12*5*$D325*$G325*$H325*$K325*BD$8)+(BC325/12*4*$E325*$G325*$I325*$K325)+(BC325/12*3*$F325*$G325*$I325*$K325)</f>
        <v>0</v>
      </c>
      <c r="BE325" s="44">
        <v>0</v>
      </c>
      <c r="BF325" s="44">
        <f>(BE325/12*5*$D325*$G325*$H325*$K325*BF$8)+(BE325/12*4*$E325*$G325*$I325*$K325)+(BE325/12*3*$F325*$G325*$I325*$K325)</f>
        <v>0</v>
      </c>
      <c r="BG325" s="44">
        <v>0</v>
      </c>
      <c r="BH325" s="44">
        <f>(BG325/12*5*$D325*$G325*$H325*$K325*BH$8)+(BG325/12*4*$E325*$G325*$I325*$K325)+(BG325/12*3*$F325*$G325*$I325*$K325)</f>
        <v>0</v>
      </c>
      <c r="BI325" s="44">
        <v>0</v>
      </c>
      <c r="BJ325" s="44">
        <f>(BI325/12*5*$D325*$G325*$H325*$L325*BJ$8)+(BI325/12*4*$E325*$G325*$I325*$L325)+(BI325/12*3*$F325*$G325*$I325*$L325)</f>
        <v>0</v>
      </c>
      <c r="BK325" s="44">
        <v>0</v>
      </c>
      <c r="BL325" s="44">
        <f>(BK325/12*5*$D325*$G325*$H325*$K325*BL$8)+(BK325/12*4*$E325*$G325*$I325*$K325)+(BK325/12*3*$F325*$G325*$I325*$K325)</f>
        <v>0</v>
      </c>
      <c r="BM325" s="44"/>
      <c r="BN325" s="44">
        <f>(BM325/12*5*$D325*$G325*$H325*$K325*BN$8)+(BM325/12*4*$E325*$G325*$I325*$K325)+(BM325/12*3*$F325*$G325*$I325*$K325)</f>
        <v>0</v>
      </c>
      <c r="BO325" s="54">
        <v>0</v>
      </c>
      <c r="BP325" s="44">
        <f>(BO325/12*5*$D325*$G325*$H325*$L325*BP$8)+(BO325/12*4*$E325*$G325*$I325*$L325)+(BO325/12*3*$F325*$G325*$I325*$L325)</f>
        <v>0</v>
      </c>
      <c r="BQ325" s="44"/>
      <c r="BR325" s="44">
        <f>(BQ325/12*5*$D325*$G325*$H325*$L325*BR$8)+(BQ325/12*4*$E325*$G325*$I325*$L325)+(BQ325/12*3*$F325*$G325*$I325*$L325)</f>
        <v>0</v>
      </c>
      <c r="BS325" s="44">
        <v>0</v>
      </c>
      <c r="BT325" s="44">
        <f>(BS325/12*5*$D325*$G325*$H325*$K325*BT$8)+(BS325/12*4*$E325*$G325*$I325*$K325)+(BS325/12*3*$F325*$G325*$I325*$K325)</f>
        <v>0</v>
      </c>
      <c r="BU325" s="44">
        <v>0</v>
      </c>
      <c r="BV325" s="44">
        <f>(BU325/12*5*$D325*$G325*$H325*$K325*BV$8)+(BU325/12*4*$E325*$G325*$I325*$K325)+(BU325/12*3*$F325*$G325*$I325*$K325)</f>
        <v>0</v>
      </c>
      <c r="BW325" s="44">
        <v>0</v>
      </c>
      <c r="BX325" s="44">
        <f>(BW325/12*5*$D325*$G325*$H325*$L325*BX$8)+(BW325/12*4*$E325*$G325*$I325*$L325)+(BW325/12*3*$F325*$G325*$I325*$L325)</f>
        <v>0</v>
      </c>
      <c r="BY325" s="44"/>
      <c r="BZ325" s="44">
        <f>(BY325/12*5*$D325*$G325*$H325*$L325*BZ$8)+(BY325/12*4*$E325*$G325*$I325*$L325)+(BY325/12*3*$F325*$G325*$I325*$L325)</f>
        <v>0</v>
      </c>
      <c r="CA325" s="44">
        <v>0</v>
      </c>
      <c r="CB325" s="44">
        <f>(CA325/12*5*$D325*$G325*$H325*$K325*CB$8)+(CA325/12*4*$E325*$G325*$I325*$K325)+(CA325/12*3*$F325*$G325*$I325*$K325)</f>
        <v>0</v>
      </c>
      <c r="CC325" s="44"/>
      <c r="CD325" s="44">
        <f>(CC325/12*5*$D325*$G325*$H325*$L325*CD$8)+(CC325/12*4*$E325*$G325*$I325*$L325)+(CC325/12*3*$F325*$G325*$I325*$L325)</f>
        <v>0</v>
      </c>
      <c r="CE325" s="44">
        <v>0</v>
      </c>
      <c r="CF325" s="44">
        <f>(CE325/12*5*$D325*$G325*$H325*$K325*CF$8)+(CE325/12*4*$E325*$G325*$I325*$K325)+(CE325/12*3*$F325*$G325*$I325*$K325)</f>
        <v>0</v>
      </c>
      <c r="CG325" s="44"/>
      <c r="CH325" s="44">
        <f>(CG325/12*5*$D325*$G325*$H325*$K325*CH$8)+(CG325/12*4*$E325*$G325*$I325*$K325)+(CG325/12*3*$F325*$G325*$I325*$K325)</f>
        <v>0</v>
      </c>
      <c r="CI325" s="44"/>
      <c r="CJ325" s="44">
        <f>(CI325/12*5*$D325*$G325*$H325*$K325*CJ$8)+(CI325/12*4*$E325*$G325*$I325*$K325)+(CI325/12*3*$F325*$G325*$I325*$K325)</f>
        <v>0</v>
      </c>
      <c r="CK325" s="44">
        <v>5</v>
      </c>
      <c r="CL325" s="44">
        <f>(CK325/12*5*$D325*$G325*$H325*$K325*CL$8)+(CK325/12*4*$E325*$G325*$I325*$K325)+(CK325/12*3*$F325*$G325*$I325*$K325)</f>
        <v>266559.97243749996</v>
      </c>
      <c r="CM325" s="44">
        <v>15</v>
      </c>
      <c r="CN325" s="44">
        <f>(CM325/12*5*$D325*$G325*$H325*$L325*CN$8)+(CM325/12*4*$E325*$G325*$I325*$L325)+(CM325/12*3*$F325*$G325*$I325*$L325)</f>
        <v>959615.90077499987</v>
      </c>
      <c r="CO325" s="44">
        <v>4</v>
      </c>
      <c r="CP325" s="44">
        <f>(CO325/12*5*$D325*$G325*$H325*$L325*CP$8)+(CO325/12*4*$E325*$G325*$I325*$L325)+(CO325/12*3*$F325*$G325*$I325*$L325)</f>
        <v>269333.48094799992</v>
      </c>
      <c r="CQ325" s="49"/>
      <c r="CR325" s="44">
        <f>(CQ325/12*5*$D325*$G325*$H325*$K325*CR$8)+(CQ325/12*4*$E325*$G325*$I325*$K325)+(CQ325/12*3*$F325*$G325*$I325*$K325)</f>
        <v>0</v>
      </c>
      <c r="CS325" s="44">
        <v>3</v>
      </c>
      <c r="CT325" s="44">
        <f>(CS325/12*5*$D325*$G325*$H325*$L325*CT$8)+(CS325/12*4*$E325*$G325*$I325*$L325)+(CS325/12*3*$F325*$G325*$I325*$L325)</f>
        <v>201593.78286599996</v>
      </c>
      <c r="CU325" s="44"/>
      <c r="CV325" s="44">
        <f>(CU325/12*5*$D325*$G325*$H325*$L325*CV$8)+(CU325/12*4*$E325*$G325*$I325*$L325)+(CU325/12*3*$F325*$G325*$I325*$L325)</f>
        <v>0</v>
      </c>
      <c r="CW325" s="44">
        <v>7</v>
      </c>
      <c r="CX325" s="44">
        <f>(CW325/12*5*$D325*$G325*$H325*$L325*CX$8)+(CW325/12*4*$E325*$G325*$I325*$L325)+(CW325/12*3*$F325*$G325*$I325*$L325)</f>
        <v>471333.59165900003</v>
      </c>
      <c r="CY325" s="44">
        <v>3</v>
      </c>
      <c r="CZ325" s="44">
        <f>(CY325/12*5*$D325*$G325*$H325*$L325*CZ$8)+(CY325/12*4*$E325*$G325*$I325*$L325)+(CY325/12*3*$F325*$G325*$I325*$L325)</f>
        <v>201593.78286599996</v>
      </c>
      <c r="DA325" s="44"/>
      <c r="DB325" s="44">
        <f>(DA325/12*5*$D325*$G325*$H325*$L325*DB$8)+(DA325/12*4*$E325*$G325*$I325*$L325)+(DA325/12*3*$F325*$G325*$I325*$L325)</f>
        <v>0</v>
      </c>
      <c r="DC325" s="44">
        <v>0</v>
      </c>
      <c r="DD325" s="44">
        <f>(DC325/12*5*$D325*$G325*$H325*$K325*DD$8)+(DC325/12*4*$E325*$G325*$I325*$K325)+(DC325/12*3*$F325*$G325*$I325*$K325)</f>
        <v>0</v>
      </c>
      <c r="DE325" s="44">
        <v>10</v>
      </c>
      <c r="DF325" s="44">
        <f>(DE325/12*5*$D325*$G325*$H325*$K325*DF$8)+(DE325/12*4*$E325*$G325*$I325*$K325)+(DE325/12*3*$F325*$G325*$I325*$K325)</f>
        <v>559982.73018333327</v>
      </c>
      <c r="DG325" s="44">
        <v>3</v>
      </c>
      <c r="DH325" s="44">
        <f>(DG325/12*5*$D325*$G325*$H325*$L325*DH$8)+(DG325/12*4*$E325*$G325*$I325*$L325)+(DG325/12*3*$F325*$G325*$I325*$L325)</f>
        <v>220772.45714999994</v>
      </c>
      <c r="DI325" s="44">
        <v>1</v>
      </c>
      <c r="DJ325" s="44">
        <f>(DI325/12*5*$D325*$G325*$H325*$L325*DJ$8)+(DI325/12*4*$E325*$G325*$I325*$L325)+(DI325/12*3*$F325*$G325*$I325*$L325)</f>
        <v>71152.851979999978</v>
      </c>
      <c r="DK325" s="44"/>
      <c r="DL325" s="44">
        <f>(DK325/12*5*$D325*$G325*$H325*$M325*DL$8)+(DK325/12*4*$E325*$G325*$I325*$M325)+(DK325/12*3*$F325*$G325*$I325*$M325)</f>
        <v>0</v>
      </c>
      <c r="DM325" s="44"/>
      <c r="DN325" s="44">
        <f>(DM325/12*5*$D325*$G325*$H325*$N325*DN$8)+(DM325/12*4*$E325*$G325*$I325*$N325)+(DM325/12*3*$F325*$G325*$I325*$N325)</f>
        <v>0</v>
      </c>
      <c r="DO325" s="44"/>
      <c r="DP325" s="44">
        <f t="shared" si="2541"/>
        <v>0</v>
      </c>
      <c r="DQ325" s="44">
        <f t="shared" si="3031"/>
        <v>231</v>
      </c>
      <c r="DR325" s="44">
        <f t="shared" si="3031"/>
        <v>13073407.88258983</v>
      </c>
    </row>
    <row r="326" spans="1:122" ht="15.75" customHeight="1" x14ac:dyDescent="0.25">
      <c r="A326" s="51"/>
      <c r="B326" s="52">
        <v>283</v>
      </c>
      <c r="C326" s="38" t="s">
        <v>457</v>
      </c>
      <c r="D326" s="39">
        <f t="shared" si="2543"/>
        <v>19063</v>
      </c>
      <c r="E326" s="40">
        <v>18530</v>
      </c>
      <c r="F326" s="40">
        <v>18715</v>
      </c>
      <c r="G326" s="53">
        <v>3.54</v>
      </c>
      <c r="H326" s="42">
        <v>1</v>
      </c>
      <c r="I326" s="42">
        <v>1</v>
      </c>
      <c r="J326" s="43"/>
      <c r="K326" s="39">
        <v>1.4</v>
      </c>
      <c r="L326" s="39">
        <v>1.68</v>
      </c>
      <c r="M326" s="39">
        <v>2.23</v>
      </c>
      <c r="N326" s="39">
        <v>2.57</v>
      </c>
      <c r="O326" s="44">
        <v>0</v>
      </c>
      <c r="P326" s="44">
        <f t="shared" ref="P326:P328" si="3032">(O326/12*5*$D326*$G326*$H326*$K326)+(O326/12*4*$E326*$G326*$I326*$K326)+(O326/12*3*$F326*$G326*$I326*$K326)</f>
        <v>0</v>
      </c>
      <c r="Q326" s="44">
        <v>68</v>
      </c>
      <c r="R326" s="44">
        <f t="shared" ref="R326:R328" si="3033">(Q326/12*5*$D326*$G326*$H326*$K326)+(Q326/12*4*$E326*$G326*$I326*$K326)+(Q326/12*3*$F326*$G326*$I326*$K326)</f>
        <v>6335188.7199999997</v>
      </c>
      <c r="S326" s="44"/>
      <c r="T326" s="44">
        <f t="shared" ref="T326:T328" si="3034">(S326/12*5*$D326*$G326*$H326*$K326)+(S326/12*4*$E326*$G326*$I326*$K326)+(S326/12*3*$F326*$G326*$I326*$K326)</f>
        <v>0</v>
      </c>
      <c r="U326" s="44"/>
      <c r="V326" s="44">
        <f t="shared" ref="V326:V328" si="3035">(U326/12*5*$D326*$G326*$H326*$K326)+(U326/12*4*$E326*$G326*$I326*$K326)+(U326/12*3*$F326*$G326*$I326*$K326)</f>
        <v>0</v>
      </c>
      <c r="W326" s="44"/>
      <c r="X326" s="44">
        <f t="shared" ref="X326:X328" si="3036">(W326/12*5*$D326*$G326*$H326*$K326)+(W326/12*4*$E326*$G326*$I326*$K326)+(W326/12*3*$F326*$G326*$I326*$K326)</f>
        <v>0</v>
      </c>
      <c r="Y326" s="44">
        <v>0</v>
      </c>
      <c r="Z326" s="44">
        <f t="shared" ref="Z326:Z328" si="3037">(Y326/12*5*$D326*$G326*$H326*$K326)+(Y326/12*4*$E326*$G326*$I326*$K326)+(Y326/12*3*$F326*$G326*$I326*$K326)</f>
        <v>0</v>
      </c>
      <c r="AA326" s="44"/>
      <c r="AB326" s="44">
        <f t="shared" ref="AB326:AB328" si="3038">(AA326/12*5*$D326*$G326*$H326*$K326)+(AA326/12*4*$E326*$G326*$I326*$K326)+(AA326/12*3*$F326*$G326*$I326*$K326)</f>
        <v>0</v>
      </c>
      <c r="AC326" s="44"/>
      <c r="AD326" s="44">
        <f t="shared" ref="AD326:AD328" si="3039">(AC326/12*5*$D326*$G326*$H326*$K326)+(AC326/12*4*$E326*$G326*$I326*$K326)+(AC326/12*3*$F326*$G326*$I326*$K326)</f>
        <v>0</v>
      </c>
      <c r="AE326" s="44">
        <v>0</v>
      </c>
      <c r="AF326" s="44">
        <f t="shared" ref="AF326:AF328" si="3040">(AE326/12*5*$D326*$G326*$H326*$K326)+(AE326/12*4*$E326*$G326*$I326*$K326)+(AE326/12*3*$F326*$G326*$I326*$K326)</f>
        <v>0</v>
      </c>
      <c r="AG326" s="44">
        <v>0</v>
      </c>
      <c r="AH326" s="44">
        <f t="shared" ref="AH326:AH328" si="3041">(AG326/12*5*$D326*$G326*$H326*$K326)+(AG326/12*4*$E326*$G326*$I326*$K326)+(AG326/12*3*$F326*$G326*$I326*$K326)</f>
        <v>0</v>
      </c>
      <c r="AI326" s="44"/>
      <c r="AJ326" s="44">
        <f t="shared" ref="AJ326:AJ328" si="3042">(AI326/12*5*$D326*$G326*$H326*$K326)+(AI326/12*4*$E326*$G326*$I326*$K326)+(AI326/12*3*$F326*$G326*$I326*$K326)</f>
        <v>0</v>
      </c>
      <c r="AK326" s="44"/>
      <c r="AL326" s="44">
        <f t="shared" ref="AL326:AL328" si="3043">(AK326/12*5*$D326*$G326*$H326*$K326)+(AK326/12*4*$E326*$G326*$I326*$K326)+(AK326/12*3*$F326*$G326*$I326*$K326)</f>
        <v>0</v>
      </c>
      <c r="AM326" s="47">
        <v>0</v>
      </c>
      <c r="AN326" s="44">
        <f t="shared" ref="AN326:AN328" si="3044">(AM326/12*5*$D326*$G326*$H326*$K326)+(AM326/12*4*$E326*$G326*$I326*$K326)+(AM326/12*3*$F326*$G326*$I326*$K326)</f>
        <v>0</v>
      </c>
      <c r="AO326" s="48">
        <v>18</v>
      </c>
      <c r="AP326" s="44">
        <f t="shared" ref="AP326:AP328" si="3045">(AO326/12*5*$D326*$G326*$H326*$L326)+(AO326/12*4*$E326*$G326*$I326*$L326)+(AO326/12*3*$F326*$G326*$I326*$L326)</f>
        <v>2012354.0640000002</v>
      </c>
      <c r="AQ326" s="44"/>
      <c r="AR326" s="44">
        <f t="shared" ref="AR326:AR328" si="3046">(AQ326/12*5*$D326*$G326*$H326*$L326)+(AQ326/12*4*$E326*$G326*$I326*$L326)+(AQ326/12*3*$F326*$G326*$I326*$L326)</f>
        <v>0</v>
      </c>
      <c r="AS326" s="44">
        <v>21</v>
      </c>
      <c r="AT326" s="44">
        <f t="shared" ref="AT326:AT328" si="3047">(AS326/12*5*$D326*$G326*$H326*$L326)+(AS326/12*4*$E326*$G326*$I326*$L326)+(AS326/12*3*$F326*$G326*$I326*$L326)</f>
        <v>2347746.4080000003</v>
      </c>
      <c r="AU326" s="44"/>
      <c r="AV326" s="44">
        <f t="shared" ref="AV326:AV328" si="3048">(AU326/12*5*$D326*$G326*$H326*$L326)+(AU326/12*4*$E326*$G326*$I326*$L326)+(AU326/12*3*$F326*$G326*$I326*$L326)</f>
        <v>0</v>
      </c>
      <c r="AW326" s="44"/>
      <c r="AX326" s="44">
        <f t="shared" ref="AX326:AX328" si="3049">(AW326/12*5*$D326*$G326*$H326*$K326)+(AW326/12*4*$E326*$G326*$I326*$K326)+(AW326/12*3*$F326*$G326*$I326*$K326)</f>
        <v>0</v>
      </c>
      <c r="AY326" s="44"/>
      <c r="AZ326" s="44">
        <f t="shared" ref="AZ326:AZ328" si="3050">(AY326/12*5*$D326*$G326*$H326*$K326)+(AY326/12*4*$E326*$G326*$I326*$K326)+(AY326/12*3*$F326*$G326*$I326*$K326)</f>
        <v>0</v>
      </c>
      <c r="BA326" s="44">
        <v>2</v>
      </c>
      <c r="BB326" s="44">
        <f t="shared" ref="BB326:BB328" si="3051">(BA326/12*5*$D326*$G326*$H326*$L326)+(BA326/12*4*$E326*$G326*$I326*$L326)+(BA326/12*3*$F326*$G326*$I326*$L326)</f>
        <v>223594.89599999998</v>
      </c>
      <c r="BC326" s="44"/>
      <c r="BD326" s="44">
        <f t="shared" ref="BD326:BD328" si="3052">(BC326/12*5*$D326*$G326*$H326*$K326)+(BC326/12*4*$E326*$G326*$I326*$K326)+(BC326/12*3*$F326*$G326*$I326*$K326)</f>
        <v>0</v>
      </c>
      <c r="BE326" s="44"/>
      <c r="BF326" s="44">
        <f t="shared" ref="BF326:BF328" si="3053">(BE326/12*5*$D326*$G326*$H326*$K326)+(BE326/12*4*$E326*$G326*$I326*$K326)+(BE326/12*3*$F326*$G326*$I326*$K326)</f>
        <v>0</v>
      </c>
      <c r="BG326" s="44"/>
      <c r="BH326" s="44">
        <f t="shared" ref="BH326:BH328" si="3054">(BG326/12*5*$D326*$G326*$H326*$K326)+(BG326/12*4*$E326*$G326*$I326*$K326)+(BG326/12*3*$F326*$G326*$I326*$K326)</f>
        <v>0</v>
      </c>
      <c r="BI326" s="44"/>
      <c r="BJ326" s="44">
        <f t="shared" ref="BJ326:BJ328" si="3055">(BI326/12*5*$D326*$G326*$H326*$L326)+(BI326/12*4*$E326*$G326*$I326*$L326)+(BI326/12*3*$F326*$G326*$I326*$L326)</f>
        <v>0</v>
      </c>
      <c r="BK326" s="44">
        <v>3</v>
      </c>
      <c r="BL326" s="44">
        <f t="shared" ref="BL326:BL328" si="3056">(BK326/12*5*$D326*$G326*$H326*$K326)+(BK326/12*4*$E326*$G326*$I326*$K326)+(BK326/12*3*$F326*$G326*$I326*$K326)</f>
        <v>279493.61999999994</v>
      </c>
      <c r="BM326" s="44"/>
      <c r="BN326" s="44">
        <f t="shared" ref="BN326:BN328" si="3057">(BM326/12*5*$D326*$G326*$H326*$K326)+(BM326/12*4*$E326*$G326*$I326*$K326)+(BM326/12*3*$F326*$G326*$I326*$K326)</f>
        <v>0</v>
      </c>
      <c r="BO326" s="54"/>
      <c r="BP326" s="44">
        <f t="shared" ref="BP326:BP328" si="3058">(BO326/12*5*$D326*$G326*$H326*$L326)+(BO326/12*4*$E326*$G326*$I326*$L326)+(BO326/12*3*$F326*$G326*$I326*$L326)</f>
        <v>0</v>
      </c>
      <c r="BQ326" s="44"/>
      <c r="BR326" s="44">
        <f t="shared" ref="BR326:BR328" si="3059">(BQ326/12*5*$D326*$G326*$H326*$L326)+(BQ326/12*4*$E326*$G326*$I326*$L326)+(BQ326/12*3*$F326*$G326*$I326*$L326)</f>
        <v>0</v>
      </c>
      <c r="BS326" s="44"/>
      <c r="BT326" s="44">
        <f t="shared" ref="BT326:BT328" si="3060">(BS326/12*5*$D326*$G326*$H326*$K326)+(BS326/12*4*$E326*$G326*$I326*$K326)+(BS326/12*3*$F326*$G326*$I326*$K326)</f>
        <v>0</v>
      </c>
      <c r="BU326" s="44"/>
      <c r="BV326" s="44">
        <f t="shared" ref="BV326:BV328" si="3061">(BU326/12*5*$D326*$G326*$H326*$K326)+(BU326/12*4*$E326*$G326*$I326*$K326)+(BU326/12*3*$F326*$G326*$I326*$K326)</f>
        <v>0</v>
      </c>
      <c r="BW326" s="44"/>
      <c r="BX326" s="44">
        <f t="shared" ref="BX326:BX328" si="3062">(BW326/12*5*$D326*$G326*$H326*$L326)+(BW326/12*4*$E326*$G326*$I326*$L326)+(BW326/12*3*$F326*$G326*$I326*$L326)</f>
        <v>0</v>
      </c>
      <c r="BY326" s="44"/>
      <c r="BZ326" s="44">
        <f t="shared" ref="BZ326:BZ328" si="3063">(BY326/12*5*$D326*$G326*$H326*$L326)+(BY326/12*4*$E326*$G326*$I326*$L326)+(BY326/12*3*$F326*$G326*$I326*$L326)</f>
        <v>0</v>
      </c>
      <c r="CA326" s="44"/>
      <c r="CB326" s="44">
        <f t="shared" ref="CB326:CB328" si="3064">(CA326/12*5*$D326*$G326*$H326*$K326)+(CA326/12*4*$E326*$G326*$I326*$K326)+(CA326/12*3*$F326*$G326*$I326*$K326)</f>
        <v>0</v>
      </c>
      <c r="CC326" s="44"/>
      <c r="CD326" s="44">
        <f t="shared" ref="CD326:CD328" si="3065">(CC326/12*5*$D326*$G326*$H326*$L326)+(CC326/12*4*$E326*$G326*$I326*$L326)+(CC326/12*3*$F326*$G326*$I326*$L326)</f>
        <v>0</v>
      </c>
      <c r="CE326" s="44"/>
      <c r="CF326" s="44">
        <f t="shared" ref="CF326:CF328" si="3066">(CE326/12*5*$D326*$G326*$H326*$K326)+(CE326/12*4*$E326*$G326*$I326*$K326)+(CE326/12*3*$F326*$G326*$I326*$K326)</f>
        <v>0</v>
      </c>
      <c r="CG326" s="44"/>
      <c r="CH326" s="44">
        <f t="shared" ref="CH326:CH328" si="3067">(CG326/12*5*$D326*$G326*$H326*$K326)+(CG326/12*4*$E326*$G326*$I326*$K326)+(CG326/12*3*$F326*$G326*$I326*$K326)</f>
        <v>0</v>
      </c>
      <c r="CI326" s="44"/>
      <c r="CJ326" s="44">
        <f t="shared" ref="CJ326:CJ328" si="3068">(CI326/12*5*$D326*$G326*$H326*$K326)+(CI326/12*4*$E326*$G326*$I326*$K326)+(CI326/12*3*$F326*$G326*$I326*$K326)</f>
        <v>0</v>
      </c>
      <c r="CK326" s="44"/>
      <c r="CL326" s="44">
        <f t="shared" ref="CL326:CL328" si="3069">(CK326/12*5*$D326*$G326*$H326*$K326)+(CK326/12*4*$E326*$G326*$I326*$K326)+(CK326/12*3*$F326*$G326*$I326*$K326)</f>
        <v>0</v>
      </c>
      <c r="CM326" s="44">
        <v>7</v>
      </c>
      <c r="CN326" s="44">
        <f t="shared" ref="CN326:CN328" si="3070">(CM326/12*5*$D326*$G326*$H326*$L326)+(CM326/12*4*$E326*$G326*$I326*$L326)+(CM326/12*3*$F326*$G326*$I326*$L326)</f>
        <v>782582.13599999994</v>
      </c>
      <c r="CO326" s="44">
        <v>1</v>
      </c>
      <c r="CP326" s="44">
        <f t="shared" ref="CP326:CP328" si="3071">(CO326/12*5*$D326*$G326*$H326*$L326)+(CO326/12*4*$E326*$G326*$I326*$L326)+(CO326/12*3*$F326*$G326*$I326*$L326)</f>
        <v>111797.44799999999</v>
      </c>
      <c r="CQ326" s="49"/>
      <c r="CR326" s="44">
        <f t="shared" ref="CR326:CR328" si="3072">(CQ326/12*5*$D326*$G326*$H326*$K326)+(CQ326/12*4*$E326*$G326*$I326*$K326)+(CQ326/12*3*$F326*$G326*$I326*$K326)</f>
        <v>0</v>
      </c>
      <c r="CS326" s="44"/>
      <c r="CT326" s="44">
        <f t="shared" ref="CT326:CT328" si="3073">(CS326/12*5*$D326*$G326*$H326*$L326)+(CS326/12*4*$E326*$G326*$I326*$L326)+(CS326/12*3*$F326*$G326*$I326*$L326)</f>
        <v>0</v>
      </c>
      <c r="CU326" s="44"/>
      <c r="CV326" s="44">
        <f t="shared" ref="CV326:CV328" si="3074">(CU326/12*5*$D326*$G326*$H326*$L326)+(CU326/12*4*$E326*$G326*$I326*$L326)+(CU326/12*3*$F326*$G326*$I326*$L326)</f>
        <v>0</v>
      </c>
      <c r="CW326" s="44"/>
      <c r="CX326" s="44">
        <f t="shared" ref="CX326:CX328" si="3075">(CW326/12*5*$D326*$G326*$H326*$L326)+(CW326/12*4*$E326*$G326*$I326*$L326)+(CW326/12*3*$F326*$G326*$I326*$L326)</f>
        <v>0</v>
      </c>
      <c r="CY326" s="44">
        <v>3</v>
      </c>
      <c r="CZ326" s="44">
        <f t="shared" ref="CZ326:CZ328" si="3076">(CY326/12*5*$D326*$G326*$H326*$L326)+(CY326/12*4*$E326*$G326*$I326*$L326)+(CY326/12*3*$F326*$G326*$I326*$L326)</f>
        <v>335392.34399999998</v>
      </c>
      <c r="DA326" s="44">
        <v>1</v>
      </c>
      <c r="DB326" s="44">
        <f t="shared" ref="DB326:DB328" si="3077">(DA326/12*5*$D326*$G326*$H326*$L326)+(DA326/12*4*$E326*$G326*$I326*$L326)+(DA326/12*3*$F326*$G326*$I326*$L326)</f>
        <v>111797.44799999999</v>
      </c>
      <c r="DC326" s="44">
        <v>3</v>
      </c>
      <c r="DD326" s="44">
        <f t="shared" ref="DD326:DD328" si="3078">(DC326/12*5*$D326*$G326*$H326*$K326)+(DC326/12*4*$E326*$G326*$I326*$K326)+(DC326/12*3*$F326*$G326*$I326*$K326)</f>
        <v>279493.61999999994</v>
      </c>
      <c r="DE326" s="44"/>
      <c r="DF326" s="44">
        <f t="shared" ref="DF326:DF328" si="3079">(DE326/12*5*$D326*$G326*$H326*$K326)+(DE326/12*4*$E326*$G326*$I326*$K326)+(DE326/12*3*$F326*$G326*$I326*$K326)</f>
        <v>0</v>
      </c>
      <c r="DG326" s="44"/>
      <c r="DH326" s="44">
        <f t="shared" ref="DH326:DH328" si="3080">(DG326/12*5*$D326*$G326*$H326*$L326)+(DG326/12*4*$E326*$G326*$I326*$L326)+(DG326/12*3*$F326*$G326*$I326*$L326)</f>
        <v>0</v>
      </c>
      <c r="DI326" s="44">
        <v>1</v>
      </c>
      <c r="DJ326" s="44">
        <f t="shared" ref="DJ326:DJ328" si="3081">(DI326/12*5*$D326*$G326*$H326*$L326)+(DI326/12*4*$E326*$G326*$I326*$L326)+(DI326/12*3*$F326*$G326*$I326*$L326)</f>
        <v>111797.44799999999</v>
      </c>
      <c r="DK326" s="44"/>
      <c r="DL326" s="44">
        <f t="shared" ref="DL326:DL328" si="3082">(DK326/12*5*$D326*$G326*$H326*$M326)+(DK326/12*4*$E326*$G326*$I326*$M326)+(DK326/12*3*$F326*$G326*$I326*$M326)</f>
        <v>0</v>
      </c>
      <c r="DM326" s="44"/>
      <c r="DN326" s="44">
        <f t="shared" ref="DN326:DN328" si="3083">(DM326/12*5*$D326*$G326*$H326*$N326)+(DM326/12*4*$E326*$G326*$I326*$N326)+(DM326/12*3*$F326*$G326*$I326*$N326)</f>
        <v>0</v>
      </c>
      <c r="DO326" s="44"/>
      <c r="DP326" s="44">
        <f t="shared" ref="DP326:DP328" si="3084">(DO326*$D326*$G326*$H326*$L326)</f>
        <v>0</v>
      </c>
      <c r="DQ326" s="44">
        <f t="shared" si="3031"/>
        <v>128</v>
      </c>
      <c r="DR326" s="44">
        <f t="shared" si="3031"/>
        <v>12931238.152000001</v>
      </c>
    </row>
    <row r="327" spans="1:122" ht="15.75" customHeight="1" x14ac:dyDescent="0.25">
      <c r="A327" s="51"/>
      <c r="B327" s="52">
        <v>284</v>
      </c>
      <c r="C327" s="38" t="s">
        <v>458</v>
      </c>
      <c r="D327" s="39">
        <f t="shared" si="2543"/>
        <v>19063</v>
      </c>
      <c r="E327" s="40">
        <v>18530</v>
      </c>
      <c r="F327" s="40">
        <v>18715</v>
      </c>
      <c r="G327" s="53">
        <v>5.21</v>
      </c>
      <c r="H327" s="42">
        <v>1</v>
      </c>
      <c r="I327" s="42">
        <v>1</v>
      </c>
      <c r="J327" s="43"/>
      <c r="K327" s="39">
        <v>1.4</v>
      </c>
      <c r="L327" s="39">
        <v>1.68</v>
      </c>
      <c r="M327" s="39">
        <v>2.23</v>
      </c>
      <c r="N327" s="39">
        <v>2.57</v>
      </c>
      <c r="O327" s="44">
        <v>0</v>
      </c>
      <c r="P327" s="44">
        <f t="shared" si="3032"/>
        <v>0</v>
      </c>
      <c r="Q327" s="44">
        <v>75</v>
      </c>
      <c r="R327" s="44">
        <f t="shared" si="3033"/>
        <v>10283628.25</v>
      </c>
      <c r="S327" s="44"/>
      <c r="T327" s="44">
        <f t="shared" si="3034"/>
        <v>0</v>
      </c>
      <c r="U327" s="44"/>
      <c r="V327" s="44">
        <f t="shared" si="3035"/>
        <v>0</v>
      </c>
      <c r="W327" s="44"/>
      <c r="X327" s="44">
        <f t="shared" si="3036"/>
        <v>0</v>
      </c>
      <c r="Y327" s="44">
        <v>0</v>
      </c>
      <c r="Z327" s="44">
        <f t="shared" si="3037"/>
        <v>0</v>
      </c>
      <c r="AA327" s="44"/>
      <c r="AB327" s="44">
        <f t="shared" si="3038"/>
        <v>0</v>
      </c>
      <c r="AC327" s="44"/>
      <c r="AD327" s="44">
        <f t="shared" si="3039"/>
        <v>0</v>
      </c>
      <c r="AE327" s="44">
        <v>0</v>
      </c>
      <c r="AF327" s="44">
        <f t="shared" si="3040"/>
        <v>0</v>
      </c>
      <c r="AG327" s="44">
        <v>0</v>
      </c>
      <c r="AH327" s="44">
        <f t="shared" si="3041"/>
        <v>0</v>
      </c>
      <c r="AI327" s="44"/>
      <c r="AJ327" s="44">
        <f t="shared" si="3042"/>
        <v>0</v>
      </c>
      <c r="AK327" s="44"/>
      <c r="AL327" s="44">
        <f t="shared" si="3043"/>
        <v>0</v>
      </c>
      <c r="AM327" s="47">
        <v>0</v>
      </c>
      <c r="AN327" s="44">
        <f t="shared" si="3044"/>
        <v>0</v>
      </c>
      <c r="AO327" s="48">
        <v>7</v>
      </c>
      <c r="AP327" s="44">
        <f t="shared" si="3045"/>
        <v>1151766.3640000001</v>
      </c>
      <c r="AQ327" s="44"/>
      <c r="AR327" s="44">
        <f t="shared" si="3046"/>
        <v>0</v>
      </c>
      <c r="AS327" s="44">
        <v>2</v>
      </c>
      <c r="AT327" s="44">
        <f t="shared" si="3047"/>
        <v>329076.10399999999</v>
      </c>
      <c r="AU327" s="44"/>
      <c r="AV327" s="44">
        <f t="shared" si="3048"/>
        <v>0</v>
      </c>
      <c r="AW327" s="44"/>
      <c r="AX327" s="44">
        <f t="shared" si="3049"/>
        <v>0</v>
      </c>
      <c r="AY327" s="44"/>
      <c r="AZ327" s="44">
        <f t="shared" si="3050"/>
        <v>0</v>
      </c>
      <c r="BA327" s="44">
        <v>2</v>
      </c>
      <c r="BB327" s="44">
        <f t="shared" si="3051"/>
        <v>329076.10399999999</v>
      </c>
      <c r="BC327" s="44"/>
      <c r="BD327" s="44">
        <f t="shared" si="3052"/>
        <v>0</v>
      </c>
      <c r="BE327" s="44"/>
      <c r="BF327" s="44">
        <f t="shared" si="3053"/>
        <v>0</v>
      </c>
      <c r="BG327" s="44"/>
      <c r="BH327" s="44">
        <f t="shared" si="3054"/>
        <v>0</v>
      </c>
      <c r="BI327" s="44"/>
      <c r="BJ327" s="44">
        <f t="shared" si="3055"/>
        <v>0</v>
      </c>
      <c r="BK327" s="44">
        <v>0</v>
      </c>
      <c r="BL327" s="44">
        <f t="shared" si="3056"/>
        <v>0</v>
      </c>
      <c r="BM327" s="44"/>
      <c r="BN327" s="44">
        <f t="shared" si="3057"/>
        <v>0</v>
      </c>
      <c r="BO327" s="54">
        <v>4</v>
      </c>
      <c r="BP327" s="44">
        <f t="shared" si="3058"/>
        <v>658152.20799999998</v>
      </c>
      <c r="BQ327" s="44"/>
      <c r="BR327" s="44">
        <f t="shared" si="3059"/>
        <v>0</v>
      </c>
      <c r="BS327" s="44"/>
      <c r="BT327" s="44">
        <f t="shared" si="3060"/>
        <v>0</v>
      </c>
      <c r="BU327" s="44"/>
      <c r="BV327" s="44">
        <f t="shared" si="3061"/>
        <v>0</v>
      </c>
      <c r="BW327" s="44"/>
      <c r="BX327" s="44">
        <f t="shared" si="3062"/>
        <v>0</v>
      </c>
      <c r="BY327" s="44"/>
      <c r="BZ327" s="44">
        <f t="shared" si="3063"/>
        <v>0</v>
      </c>
      <c r="CA327" s="44"/>
      <c r="CB327" s="44">
        <f t="shared" si="3064"/>
        <v>0</v>
      </c>
      <c r="CC327" s="44"/>
      <c r="CD327" s="44">
        <f t="shared" si="3065"/>
        <v>0</v>
      </c>
      <c r="CE327" s="44"/>
      <c r="CF327" s="44">
        <f t="shared" si="3066"/>
        <v>0</v>
      </c>
      <c r="CG327" s="44"/>
      <c r="CH327" s="44">
        <f t="shared" si="3067"/>
        <v>0</v>
      </c>
      <c r="CI327" s="44"/>
      <c r="CJ327" s="44">
        <f t="shared" si="3068"/>
        <v>0</v>
      </c>
      <c r="CK327" s="44">
        <v>1</v>
      </c>
      <c r="CL327" s="44">
        <f t="shared" si="3069"/>
        <v>137115.04333333331</v>
      </c>
      <c r="CM327" s="44">
        <v>3</v>
      </c>
      <c r="CN327" s="44">
        <f t="shared" si="3070"/>
        <v>493614.15600000002</v>
      </c>
      <c r="CO327" s="44">
        <v>3</v>
      </c>
      <c r="CP327" s="44">
        <f t="shared" si="3071"/>
        <v>493614.15600000002</v>
      </c>
      <c r="CQ327" s="49"/>
      <c r="CR327" s="44">
        <f t="shared" si="3072"/>
        <v>0</v>
      </c>
      <c r="CS327" s="44">
        <v>3</v>
      </c>
      <c r="CT327" s="44">
        <f t="shared" si="3073"/>
        <v>493614.15600000002</v>
      </c>
      <c r="CU327" s="44"/>
      <c r="CV327" s="44">
        <f t="shared" si="3074"/>
        <v>0</v>
      </c>
      <c r="CW327" s="44">
        <v>1</v>
      </c>
      <c r="CX327" s="44">
        <f t="shared" si="3075"/>
        <v>164538.052</v>
      </c>
      <c r="CY327" s="44">
        <v>1</v>
      </c>
      <c r="CZ327" s="44">
        <f t="shared" si="3076"/>
        <v>164538.052</v>
      </c>
      <c r="DA327" s="44">
        <v>2</v>
      </c>
      <c r="DB327" s="44">
        <f t="shared" si="3077"/>
        <v>329076.10399999999</v>
      </c>
      <c r="DC327" s="44">
        <v>3</v>
      </c>
      <c r="DD327" s="44">
        <f t="shared" si="3078"/>
        <v>411345.13</v>
      </c>
      <c r="DE327" s="44">
        <v>1</v>
      </c>
      <c r="DF327" s="44">
        <f t="shared" si="3079"/>
        <v>137115.04333333331</v>
      </c>
      <c r="DG327" s="44"/>
      <c r="DH327" s="44">
        <f t="shared" si="3080"/>
        <v>0</v>
      </c>
      <c r="DI327" s="44">
        <v>1</v>
      </c>
      <c r="DJ327" s="44">
        <f t="shared" si="3081"/>
        <v>164538.052</v>
      </c>
      <c r="DK327" s="44"/>
      <c r="DL327" s="44">
        <f t="shared" si="3082"/>
        <v>0</v>
      </c>
      <c r="DM327" s="44"/>
      <c r="DN327" s="44">
        <f t="shared" si="3083"/>
        <v>0</v>
      </c>
      <c r="DO327" s="44"/>
      <c r="DP327" s="44">
        <f t="shared" si="3084"/>
        <v>0</v>
      </c>
      <c r="DQ327" s="44">
        <f t="shared" si="3031"/>
        <v>109</v>
      </c>
      <c r="DR327" s="44">
        <f t="shared" si="3031"/>
        <v>15740806.974666664</v>
      </c>
    </row>
    <row r="328" spans="1:122" ht="15.75" customHeight="1" x14ac:dyDescent="0.25">
      <c r="A328" s="51"/>
      <c r="B328" s="52">
        <v>285</v>
      </c>
      <c r="C328" s="38" t="s">
        <v>459</v>
      </c>
      <c r="D328" s="39">
        <f t="shared" si="2543"/>
        <v>19063</v>
      </c>
      <c r="E328" s="40">
        <v>18530</v>
      </c>
      <c r="F328" s="40">
        <v>18715</v>
      </c>
      <c r="G328" s="53">
        <v>11.12</v>
      </c>
      <c r="H328" s="42">
        <v>1</v>
      </c>
      <c r="I328" s="42">
        <v>1</v>
      </c>
      <c r="J328" s="43"/>
      <c r="K328" s="39">
        <v>1.4</v>
      </c>
      <c r="L328" s="39">
        <v>1.68</v>
      </c>
      <c r="M328" s="39">
        <v>2.23</v>
      </c>
      <c r="N328" s="39">
        <v>2.57</v>
      </c>
      <c r="O328" s="44"/>
      <c r="P328" s="44">
        <f t="shared" si="3032"/>
        <v>0</v>
      </c>
      <c r="Q328" s="44">
        <v>19</v>
      </c>
      <c r="R328" s="44">
        <f t="shared" si="3033"/>
        <v>5560396.6133333314</v>
      </c>
      <c r="S328" s="44"/>
      <c r="T328" s="44">
        <f t="shared" si="3034"/>
        <v>0</v>
      </c>
      <c r="U328" s="44"/>
      <c r="V328" s="44">
        <f t="shared" si="3035"/>
        <v>0</v>
      </c>
      <c r="W328" s="44"/>
      <c r="X328" s="44">
        <f t="shared" si="3036"/>
        <v>0</v>
      </c>
      <c r="Y328" s="44">
        <v>0</v>
      </c>
      <c r="Z328" s="44">
        <f t="shared" si="3037"/>
        <v>0</v>
      </c>
      <c r="AA328" s="44"/>
      <c r="AB328" s="44">
        <f t="shared" si="3038"/>
        <v>0</v>
      </c>
      <c r="AC328" s="44"/>
      <c r="AD328" s="44">
        <f t="shared" si="3039"/>
        <v>0</v>
      </c>
      <c r="AE328" s="44">
        <v>0</v>
      </c>
      <c r="AF328" s="44">
        <f t="shared" si="3040"/>
        <v>0</v>
      </c>
      <c r="AG328" s="44">
        <v>0</v>
      </c>
      <c r="AH328" s="44">
        <f t="shared" si="3041"/>
        <v>0</v>
      </c>
      <c r="AI328" s="44"/>
      <c r="AJ328" s="44">
        <f t="shared" si="3042"/>
        <v>0</v>
      </c>
      <c r="AK328" s="44"/>
      <c r="AL328" s="44">
        <f t="shared" si="3043"/>
        <v>0</v>
      </c>
      <c r="AM328" s="47">
        <v>0</v>
      </c>
      <c r="AN328" s="44">
        <f t="shared" si="3044"/>
        <v>0</v>
      </c>
      <c r="AO328" s="48">
        <v>2</v>
      </c>
      <c r="AP328" s="44">
        <f t="shared" si="3045"/>
        <v>702365.8879999998</v>
      </c>
      <c r="AQ328" s="44"/>
      <c r="AR328" s="44">
        <f t="shared" si="3046"/>
        <v>0</v>
      </c>
      <c r="AS328" s="44">
        <v>2</v>
      </c>
      <c r="AT328" s="44">
        <f t="shared" si="3047"/>
        <v>702365.8879999998</v>
      </c>
      <c r="AU328" s="44"/>
      <c r="AV328" s="44">
        <f t="shared" si="3048"/>
        <v>0</v>
      </c>
      <c r="AW328" s="44"/>
      <c r="AX328" s="44">
        <f t="shared" si="3049"/>
        <v>0</v>
      </c>
      <c r="AY328" s="44"/>
      <c r="AZ328" s="44">
        <f t="shared" si="3050"/>
        <v>0</v>
      </c>
      <c r="BA328" s="44"/>
      <c r="BB328" s="44">
        <f t="shared" si="3051"/>
        <v>0</v>
      </c>
      <c r="BC328" s="44"/>
      <c r="BD328" s="44">
        <f t="shared" si="3052"/>
        <v>0</v>
      </c>
      <c r="BE328" s="44"/>
      <c r="BF328" s="44">
        <f t="shared" si="3053"/>
        <v>0</v>
      </c>
      <c r="BG328" s="44"/>
      <c r="BH328" s="44">
        <f t="shared" si="3054"/>
        <v>0</v>
      </c>
      <c r="BI328" s="44"/>
      <c r="BJ328" s="44">
        <f t="shared" si="3055"/>
        <v>0</v>
      </c>
      <c r="BK328" s="44"/>
      <c r="BL328" s="44">
        <f t="shared" si="3056"/>
        <v>0</v>
      </c>
      <c r="BM328" s="44"/>
      <c r="BN328" s="44">
        <f t="shared" si="3057"/>
        <v>0</v>
      </c>
      <c r="BO328" s="54"/>
      <c r="BP328" s="44">
        <f t="shared" si="3058"/>
        <v>0</v>
      </c>
      <c r="BQ328" s="44"/>
      <c r="BR328" s="44">
        <f t="shared" si="3059"/>
        <v>0</v>
      </c>
      <c r="BS328" s="44"/>
      <c r="BT328" s="44">
        <f t="shared" si="3060"/>
        <v>0</v>
      </c>
      <c r="BU328" s="44"/>
      <c r="BV328" s="44">
        <f t="shared" si="3061"/>
        <v>0</v>
      </c>
      <c r="BW328" s="44"/>
      <c r="BX328" s="44">
        <f t="shared" si="3062"/>
        <v>0</v>
      </c>
      <c r="BY328" s="44"/>
      <c r="BZ328" s="44">
        <f t="shared" si="3063"/>
        <v>0</v>
      </c>
      <c r="CA328" s="44"/>
      <c r="CB328" s="44">
        <f t="shared" si="3064"/>
        <v>0</v>
      </c>
      <c r="CC328" s="44"/>
      <c r="CD328" s="44">
        <f t="shared" si="3065"/>
        <v>0</v>
      </c>
      <c r="CE328" s="44"/>
      <c r="CF328" s="44">
        <f t="shared" si="3066"/>
        <v>0</v>
      </c>
      <c r="CG328" s="44"/>
      <c r="CH328" s="44">
        <f t="shared" si="3067"/>
        <v>0</v>
      </c>
      <c r="CI328" s="44"/>
      <c r="CJ328" s="44">
        <f t="shared" si="3068"/>
        <v>0</v>
      </c>
      <c r="CK328" s="44">
        <v>1</v>
      </c>
      <c r="CL328" s="44">
        <f t="shared" si="3069"/>
        <v>292652.45333333325</v>
      </c>
      <c r="CM328" s="44"/>
      <c r="CN328" s="44">
        <f t="shared" si="3070"/>
        <v>0</v>
      </c>
      <c r="CO328" s="44"/>
      <c r="CP328" s="44">
        <f t="shared" si="3071"/>
        <v>0</v>
      </c>
      <c r="CQ328" s="49"/>
      <c r="CR328" s="44">
        <f t="shared" si="3072"/>
        <v>0</v>
      </c>
      <c r="CS328" s="44"/>
      <c r="CT328" s="44">
        <f t="shared" si="3073"/>
        <v>0</v>
      </c>
      <c r="CU328" s="44"/>
      <c r="CV328" s="44">
        <f t="shared" si="3074"/>
        <v>0</v>
      </c>
      <c r="CW328" s="44"/>
      <c r="CX328" s="44">
        <f t="shared" si="3075"/>
        <v>0</v>
      </c>
      <c r="CY328" s="44">
        <v>3</v>
      </c>
      <c r="CZ328" s="44">
        <f t="shared" si="3076"/>
        <v>1053548.8319999999</v>
      </c>
      <c r="DA328" s="44"/>
      <c r="DB328" s="44">
        <f t="shared" si="3077"/>
        <v>0</v>
      </c>
      <c r="DC328" s="44"/>
      <c r="DD328" s="44">
        <f t="shared" si="3078"/>
        <v>0</v>
      </c>
      <c r="DE328" s="44">
        <v>2</v>
      </c>
      <c r="DF328" s="44">
        <f t="shared" si="3079"/>
        <v>585304.9066666665</v>
      </c>
      <c r="DG328" s="44">
        <v>1</v>
      </c>
      <c r="DH328" s="44">
        <f t="shared" si="3080"/>
        <v>351182.9439999999</v>
      </c>
      <c r="DI328" s="44">
        <v>1</v>
      </c>
      <c r="DJ328" s="44">
        <f t="shared" si="3081"/>
        <v>351182.9439999999</v>
      </c>
      <c r="DK328" s="44"/>
      <c r="DL328" s="44">
        <f t="shared" si="3082"/>
        <v>0</v>
      </c>
      <c r="DM328" s="44"/>
      <c r="DN328" s="44">
        <f t="shared" si="3083"/>
        <v>0</v>
      </c>
      <c r="DO328" s="44"/>
      <c r="DP328" s="44">
        <f t="shared" si="3084"/>
        <v>0</v>
      </c>
      <c r="DQ328" s="44">
        <f t="shared" si="3031"/>
        <v>31</v>
      </c>
      <c r="DR328" s="44">
        <f t="shared" si="3031"/>
        <v>9599000.469333332</v>
      </c>
    </row>
    <row r="329" spans="1:122" ht="18" customHeight="1" x14ac:dyDescent="0.25">
      <c r="A329" s="100">
        <v>34</v>
      </c>
      <c r="B329" s="114"/>
      <c r="C329" s="102" t="s">
        <v>460</v>
      </c>
      <c r="D329" s="109">
        <f t="shared" si="2543"/>
        <v>19063</v>
      </c>
      <c r="E329" s="110">
        <v>18530</v>
      </c>
      <c r="F329" s="110">
        <v>18715</v>
      </c>
      <c r="G329" s="115">
        <v>1.18</v>
      </c>
      <c r="H329" s="111">
        <v>1</v>
      </c>
      <c r="I329" s="111">
        <v>1</v>
      </c>
      <c r="J329" s="112"/>
      <c r="K329" s="109">
        <v>1.4</v>
      </c>
      <c r="L329" s="109">
        <v>1.68</v>
      </c>
      <c r="M329" s="109">
        <v>2.23</v>
      </c>
      <c r="N329" s="109">
        <v>2.57</v>
      </c>
      <c r="O329" s="108">
        <f t="shared" ref="O329:BZ329" si="3085">SUM(O330:O334)</f>
        <v>348</v>
      </c>
      <c r="P329" s="108">
        <f t="shared" si="3085"/>
        <v>8803817.1374999993</v>
      </c>
      <c r="Q329" s="108">
        <f t="shared" si="3085"/>
        <v>0</v>
      </c>
      <c r="R329" s="108">
        <f t="shared" si="3085"/>
        <v>0</v>
      </c>
      <c r="S329" s="108">
        <v>0</v>
      </c>
      <c r="T329" s="108">
        <f t="shared" ref="T329:AF329" si="3086">SUM(T330:T334)</f>
        <v>0</v>
      </c>
      <c r="U329" s="108">
        <f t="shared" si="3086"/>
        <v>0</v>
      </c>
      <c r="V329" s="108">
        <f t="shared" si="3086"/>
        <v>0</v>
      </c>
      <c r="W329" s="108">
        <f t="shared" si="3086"/>
        <v>0</v>
      </c>
      <c r="X329" s="108">
        <f t="shared" si="3086"/>
        <v>0</v>
      </c>
      <c r="Y329" s="108">
        <f t="shared" si="3086"/>
        <v>0</v>
      </c>
      <c r="Z329" s="108">
        <f t="shared" si="3086"/>
        <v>0</v>
      </c>
      <c r="AA329" s="108">
        <f t="shared" si="3086"/>
        <v>0</v>
      </c>
      <c r="AB329" s="108">
        <f t="shared" si="3086"/>
        <v>0</v>
      </c>
      <c r="AC329" s="108">
        <f t="shared" si="3086"/>
        <v>0</v>
      </c>
      <c r="AD329" s="108">
        <f t="shared" si="3086"/>
        <v>0</v>
      </c>
      <c r="AE329" s="108">
        <f t="shared" si="3086"/>
        <v>0</v>
      </c>
      <c r="AF329" s="108">
        <f t="shared" si="3086"/>
        <v>0</v>
      </c>
      <c r="AG329" s="108">
        <f t="shared" si="3085"/>
        <v>0</v>
      </c>
      <c r="AH329" s="108">
        <f t="shared" si="3085"/>
        <v>0</v>
      </c>
      <c r="AI329" s="108">
        <f t="shared" si="3085"/>
        <v>0</v>
      </c>
      <c r="AJ329" s="108">
        <f t="shared" si="3085"/>
        <v>0</v>
      </c>
      <c r="AK329" s="108">
        <f t="shared" si="3085"/>
        <v>0</v>
      </c>
      <c r="AL329" s="108">
        <f t="shared" si="3085"/>
        <v>0</v>
      </c>
      <c r="AM329" s="108">
        <f t="shared" si="3085"/>
        <v>316</v>
      </c>
      <c r="AN329" s="108">
        <f t="shared" si="3085"/>
        <v>9002422.4379833341</v>
      </c>
      <c r="AO329" s="108">
        <f t="shared" si="3085"/>
        <v>0</v>
      </c>
      <c r="AP329" s="108">
        <f t="shared" si="3085"/>
        <v>0</v>
      </c>
      <c r="AQ329" s="108">
        <f t="shared" si="3085"/>
        <v>0</v>
      </c>
      <c r="AR329" s="108">
        <f t="shared" si="3085"/>
        <v>0</v>
      </c>
      <c r="AS329" s="108">
        <f t="shared" si="3085"/>
        <v>263</v>
      </c>
      <c r="AT329" s="108">
        <f t="shared" si="3085"/>
        <v>8486937.0273240004</v>
      </c>
      <c r="AU329" s="108">
        <f t="shared" si="3085"/>
        <v>0</v>
      </c>
      <c r="AV329" s="108">
        <f t="shared" si="3085"/>
        <v>0</v>
      </c>
      <c r="AW329" s="108">
        <f t="shared" si="3085"/>
        <v>0</v>
      </c>
      <c r="AX329" s="108">
        <f t="shared" si="3085"/>
        <v>0</v>
      </c>
      <c r="AY329" s="108">
        <f t="shared" si="3085"/>
        <v>0</v>
      </c>
      <c r="AZ329" s="108">
        <f t="shared" si="3085"/>
        <v>0</v>
      </c>
      <c r="BA329" s="108">
        <f t="shared" si="3085"/>
        <v>0</v>
      </c>
      <c r="BB329" s="108">
        <f t="shared" si="3085"/>
        <v>0</v>
      </c>
      <c r="BC329" s="108">
        <f t="shared" si="3085"/>
        <v>0</v>
      </c>
      <c r="BD329" s="108">
        <f t="shared" si="3085"/>
        <v>0</v>
      </c>
      <c r="BE329" s="108">
        <f t="shared" si="3085"/>
        <v>0</v>
      </c>
      <c r="BF329" s="108">
        <f t="shared" si="3085"/>
        <v>0</v>
      </c>
      <c r="BG329" s="108">
        <v>0</v>
      </c>
      <c r="BH329" s="108">
        <f t="shared" ref="BH329:BI329" si="3087">SUM(BH330:BH334)</f>
        <v>0</v>
      </c>
      <c r="BI329" s="108">
        <f t="shared" si="3087"/>
        <v>0</v>
      </c>
      <c r="BJ329" s="108">
        <f t="shared" si="3085"/>
        <v>0</v>
      </c>
      <c r="BK329" s="108">
        <f t="shared" si="3085"/>
        <v>0</v>
      </c>
      <c r="BL329" s="108">
        <f t="shared" si="3085"/>
        <v>0</v>
      </c>
      <c r="BM329" s="108">
        <f t="shared" si="3085"/>
        <v>0</v>
      </c>
      <c r="BN329" s="108">
        <f t="shared" si="3085"/>
        <v>0</v>
      </c>
      <c r="BO329" s="108">
        <f t="shared" si="3085"/>
        <v>0</v>
      </c>
      <c r="BP329" s="108">
        <f t="shared" si="3085"/>
        <v>0</v>
      </c>
      <c r="BQ329" s="108">
        <f t="shared" si="3085"/>
        <v>0</v>
      </c>
      <c r="BR329" s="108">
        <f t="shared" si="3085"/>
        <v>0</v>
      </c>
      <c r="BS329" s="108">
        <f t="shared" si="3085"/>
        <v>0</v>
      </c>
      <c r="BT329" s="108">
        <f t="shared" si="3085"/>
        <v>0</v>
      </c>
      <c r="BU329" s="108">
        <f t="shared" si="3085"/>
        <v>0</v>
      </c>
      <c r="BV329" s="108">
        <f t="shared" si="3085"/>
        <v>0</v>
      </c>
      <c r="BW329" s="108">
        <f t="shared" si="3085"/>
        <v>0</v>
      </c>
      <c r="BX329" s="108">
        <f t="shared" si="3085"/>
        <v>0</v>
      </c>
      <c r="BY329" s="108">
        <f t="shared" si="3085"/>
        <v>0</v>
      </c>
      <c r="BZ329" s="108">
        <f t="shared" si="3085"/>
        <v>0</v>
      </c>
      <c r="CA329" s="108">
        <f t="shared" ref="CA329:DR329" si="3088">SUM(CA330:CA334)</f>
        <v>0</v>
      </c>
      <c r="CB329" s="108">
        <f t="shared" si="3088"/>
        <v>0</v>
      </c>
      <c r="CC329" s="108">
        <f t="shared" si="3088"/>
        <v>0</v>
      </c>
      <c r="CD329" s="108">
        <f t="shared" si="3088"/>
        <v>0</v>
      </c>
      <c r="CE329" s="108">
        <f t="shared" si="3088"/>
        <v>0</v>
      </c>
      <c r="CF329" s="108">
        <f t="shared" si="3088"/>
        <v>0</v>
      </c>
      <c r="CG329" s="108">
        <f t="shared" si="3088"/>
        <v>0</v>
      </c>
      <c r="CH329" s="108">
        <f t="shared" si="3088"/>
        <v>0</v>
      </c>
      <c r="CI329" s="108">
        <f t="shared" si="3088"/>
        <v>0</v>
      </c>
      <c r="CJ329" s="108">
        <f t="shared" si="3088"/>
        <v>0</v>
      </c>
      <c r="CK329" s="108">
        <f t="shared" si="3088"/>
        <v>10</v>
      </c>
      <c r="CL329" s="108">
        <f t="shared" si="3088"/>
        <v>233056.09716666664</v>
      </c>
      <c r="CM329" s="108">
        <f t="shared" si="3088"/>
        <v>1</v>
      </c>
      <c r="CN329" s="108">
        <f t="shared" si="3088"/>
        <v>28502.355286999998</v>
      </c>
      <c r="CO329" s="108">
        <f t="shared" si="3088"/>
        <v>21</v>
      </c>
      <c r="CP329" s="108">
        <f t="shared" si="3088"/>
        <v>688101.65405100002</v>
      </c>
      <c r="CQ329" s="113">
        <f t="shared" si="3088"/>
        <v>0</v>
      </c>
      <c r="CR329" s="108">
        <f t="shared" si="3088"/>
        <v>0</v>
      </c>
      <c r="CS329" s="108">
        <f t="shared" si="3088"/>
        <v>0</v>
      </c>
      <c r="CT329" s="108">
        <f t="shared" si="3088"/>
        <v>0</v>
      </c>
      <c r="CU329" s="108">
        <f t="shared" si="3088"/>
        <v>7</v>
      </c>
      <c r="CV329" s="108">
        <f t="shared" si="3088"/>
        <v>194866.40940200002</v>
      </c>
      <c r="CW329" s="108">
        <f t="shared" si="3088"/>
        <v>0</v>
      </c>
      <c r="CX329" s="108">
        <f t="shared" si="3088"/>
        <v>0</v>
      </c>
      <c r="CY329" s="108">
        <f t="shared" si="3088"/>
        <v>25</v>
      </c>
      <c r="CZ329" s="108">
        <f t="shared" si="3088"/>
        <v>800641.53469999996</v>
      </c>
      <c r="DA329" s="108">
        <f t="shared" si="3088"/>
        <v>12</v>
      </c>
      <c r="DB329" s="108">
        <f t="shared" si="3088"/>
        <v>379612.92014100001</v>
      </c>
      <c r="DC329" s="108">
        <f t="shared" si="3088"/>
        <v>0</v>
      </c>
      <c r="DD329" s="108">
        <f t="shared" si="3088"/>
        <v>0</v>
      </c>
      <c r="DE329" s="108">
        <f t="shared" si="3088"/>
        <v>2</v>
      </c>
      <c r="DF329" s="108">
        <f t="shared" si="3088"/>
        <v>54512.273643333327</v>
      </c>
      <c r="DG329" s="108">
        <f t="shared" si="3088"/>
        <v>7</v>
      </c>
      <c r="DH329" s="108">
        <f t="shared" si="3088"/>
        <v>248571.11265000002</v>
      </c>
      <c r="DI329" s="108">
        <f t="shared" si="3088"/>
        <v>1</v>
      </c>
      <c r="DJ329" s="108">
        <f t="shared" si="3088"/>
        <v>34441.296539999996</v>
      </c>
      <c r="DK329" s="108">
        <f t="shared" si="3088"/>
        <v>1</v>
      </c>
      <c r="DL329" s="108">
        <f t="shared" si="3088"/>
        <v>47135.508606249998</v>
      </c>
      <c r="DM329" s="108">
        <f t="shared" si="3088"/>
        <v>19</v>
      </c>
      <c r="DN329" s="108">
        <f t="shared" si="3088"/>
        <v>968029.32381208322</v>
      </c>
      <c r="DO329" s="108">
        <f t="shared" si="3088"/>
        <v>0</v>
      </c>
      <c r="DP329" s="108">
        <f t="shared" si="3088"/>
        <v>0</v>
      </c>
      <c r="DQ329" s="108">
        <f t="shared" si="3088"/>
        <v>1033</v>
      </c>
      <c r="DR329" s="108">
        <f t="shared" si="3088"/>
        <v>29970647.08880667</v>
      </c>
    </row>
    <row r="330" spans="1:122" ht="45" customHeight="1" x14ac:dyDescent="0.25">
      <c r="A330" s="51"/>
      <c r="B330" s="52">
        <v>286</v>
      </c>
      <c r="C330" s="68" t="s">
        <v>461</v>
      </c>
      <c r="D330" s="39">
        <f t="shared" si="2543"/>
        <v>19063</v>
      </c>
      <c r="E330" s="40">
        <v>18530</v>
      </c>
      <c r="F330" s="40">
        <v>18715</v>
      </c>
      <c r="G330" s="53">
        <v>0.89</v>
      </c>
      <c r="H330" s="42">
        <v>1</v>
      </c>
      <c r="I330" s="42">
        <v>1</v>
      </c>
      <c r="J330" s="43"/>
      <c r="K330" s="39">
        <v>1.4</v>
      </c>
      <c r="L330" s="39">
        <v>1.68</v>
      </c>
      <c r="M330" s="39">
        <v>2.23</v>
      </c>
      <c r="N330" s="39">
        <v>2.57</v>
      </c>
      <c r="O330" s="44">
        <v>179</v>
      </c>
      <c r="P330" s="44">
        <f t="shared" ref="P330:P334" si="3089">(O330/12*5*$D330*$G330*$H330*$K330*P$8)+(O330/12*4*$E330*$G330*$I330*$K330*P$9)+(O330/12*3*$F330*$G330*$I330*$K330*P$9)</f>
        <v>4452495.5815083329</v>
      </c>
      <c r="Q330" s="44">
        <v>0</v>
      </c>
      <c r="R330" s="44">
        <f t="shared" ref="R330:R334" si="3090">(Q330/12*5*$D330*$G330*$H330*$K330*R$8)+(Q330/12*4*$E330*$G330*$I330*$K330*R$9)+(Q330/12*3*$F330*$G330*$I330*$K330*R$9)</f>
        <v>0</v>
      </c>
      <c r="S330" s="44">
        <v>0</v>
      </c>
      <c r="T330" s="44">
        <f t="shared" ref="T330:T334" si="3091">(S330/12*5*$D330*$G330*$H330*$K330*T$8)+(S330/12*4*$E330*$G330*$I330*$K330*T$9)+(S330/12*3*$F330*$G330*$I330*$K330*T$9)</f>
        <v>0</v>
      </c>
      <c r="U330" s="44"/>
      <c r="V330" s="44">
        <f t="shared" ref="V330:V334" si="3092">(U330/12*5*$D330*$G330*$H330*$K330*V$8)+(U330/12*4*$E330*$G330*$I330*$K330*V$9)+(U330/12*3*$F330*$G330*$I330*$K330*V$9)</f>
        <v>0</v>
      </c>
      <c r="W330" s="44">
        <v>0</v>
      </c>
      <c r="X330" s="44">
        <f t="shared" ref="X330:X334" si="3093">(W330/12*5*$D330*$G330*$H330*$K330*X$8)+(W330/12*4*$E330*$G330*$I330*$K330*X$9)+(W330/12*3*$F330*$G330*$I330*$K330*X$9)</f>
        <v>0</v>
      </c>
      <c r="Y330" s="44">
        <v>0</v>
      </c>
      <c r="Z330" s="44">
        <f t="shared" ref="Z330:Z334" si="3094">(Y330/12*5*$D330*$G330*$H330*$K330*Z$8)+(Y330/12*4*$E330*$G330*$I330*$K330*Z$9)+(Y330/12*3*$F330*$G330*$I330*$K330*Z$9)</f>
        <v>0</v>
      </c>
      <c r="AA330" s="44">
        <v>0</v>
      </c>
      <c r="AB330" s="44">
        <f t="shared" ref="AB330:AB334" si="3095">(AA330/12*5*$D330*$G330*$H330*$K330*AB$8)+(AA330/12*4*$E330*$G330*$I330*$K330*AB$9)+(AA330/12*3*$F330*$G330*$I330*$K330*AB$9)</f>
        <v>0</v>
      </c>
      <c r="AC330" s="44">
        <v>0</v>
      </c>
      <c r="AD330" s="44">
        <f t="shared" ref="AD330:AD334" si="3096">(AC330/12*5*$D330*$G330*$H330*$K330*AD$8)+(AC330/12*4*$E330*$G330*$I330*$K330*AD$9)+(AC330/12*3*$F330*$G330*$I330*$K330*AD$9)</f>
        <v>0</v>
      </c>
      <c r="AE330" s="44">
        <v>0</v>
      </c>
      <c r="AF330" s="44">
        <f t="shared" ref="AF330:AF334" si="3097">(AE330/12*5*$D330*$G330*$H330*$K330*AF$8)+(AE330/12*4*$E330*$G330*$I330*$K330*AF$9)+(AE330/12*3*$F330*$G330*$I330*$K330*AF$9)</f>
        <v>0</v>
      </c>
      <c r="AG330" s="44">
        <v>0</v>
      </c>
      <c r="AH330" s="44">
        <f t="shared" ref="AH330:AH334" si="3098">(AG330/12*5*$D330*$G330*$H330*$K330*AH$8)+(AG330/12*4*$E330*$G330*$I330*$K330*AH$9)+(AG330/12*3*$F330*$G330*$I330*$K330*AH$9)</f>
        <v>0</v>
      </c>
      <c r="AI330" s="44"/>
      <c r="AJ330" s="44">
        <f t="shared" ref="AJ330:AJ334" si="3099">(AI330/12*5*$D330*$G330*$H330*$K330*AJ$8)+(AI330/12*4*$E330*$G330*$I330*$K330*AJ$9)+(AI330/12*3*$F330*$G330*$I330*$K330*AJ$9)</f>
        <v>0</v>
      </c>
      <c r="AK330" s="44"/>
      <c r="AL330" s="44">
        <f t="shared" ref="AL330:AL334" si="3100">(AK330/12*5*$D330*$G330*$H330*$K330*AL$8)+(AK330/12*4*$E330*$G330*$I330*$K330*AL$9)+(AK330/12*3*$F330*$G330*$I330*$K330*AL$9)</f>
        <v>0</v>
      </c>
      <c r="AM330" s="70">
        <v>211</v>
      </c>
      <c r="AN330" s="44">
        <f t="shared" ref="AN330:AN334" si="3101">(AM330/12*5*$D330*$G330*$H330*$K330*AN$8)+(AM330/12*4*$E330*$G330*$I330*$K330*AN$9)+(AM330/12*3*$F330*$G330*$I330*$K330*AN$9)</f>
        <v>5217148.8385041673</v>
      </c>
      <c r="AO330" s="48">
        <v>0</v>
      </c>
      <c r="AP330" s="44">
        <f t="shared" ref="AP330:AP334" si="3102">(AO330/12*5*$D330*$G330*$H330*$L330*AP$8)+(AO330/12*4*$E330*$G330*$I330*$L330*AP$9)+(AO330/12*3*$F330*$G330*$I330*$L330*AP$9)</f>
        <v>0</v>
      </c>
      <c r="AQ330" s="44">
        <v>0</v>
      </c>
      <c r="AR330" s="44">
        <f t="shared" ref="AR330:AR334" si="3103">(AQ330/12*5*$D330*$G330*$H330*$L330*AR$8)+(AQ330/12*4*$E330*$G330*$I330*$L330*AR$9)+(AQ330/12*3*$F330*$G330*$I330*$L330*AR$9)</f>
        <v>0</v>
      </c>
      <c r="AS330" s="44">
        <v>187</v>
      </c>
      <c r="AT330" s="44">
        <f t="shared" ref="AT330:AT334" si="3104">(AS330/12*5*$D330*$G330*$H330*$L330*AT$8)+(AS330/12*4*$E330*$G330*$I330*$L330*AT$9)+(AS330/12*3*$F330*$G330*$I330*$L330*AT$10)</f>
        <v>5376578.4684920013</v>
      </c>
      <c r="AU330" s="44">
        <v>0</v>
      </c>
      <c r="AV330" s="44">
        <f t="shared" ref="AV330:AV334" si="3105">(AU330/12*5*$D330*$G330*$H330*$L330*AV$8)+(AU330/12*4*$E330*$G330*$I330*$L330*AV$9)+(AU330/12*3*$F330*$G330*$I330*$L330*AV$9)</f>
        <v>0</v>
      </c>
      <c r="AW330" s="44"/>
      <c r="AX330" s="44">
        <f t="shared" ref="AX330:AX334" si="3106">(AW330/12*5*$D330*$G330*$H330*$K330*AX$8)+(AW330/12*4*$E330*$G330*$I330*$K330*AX$9)+(AW330/12*3*$F330*$G330*$I330*$K330*AX$9)</f>
        <v>0</v>
      </c>
      <c r="AY330" s="44"/>
      <c r="AZ330" s="44">
        <f t="shared" ref="AZ330:AZ334" si="3107">(AY330/12*5*$D330*$G330*$H330*$K330*AZ$8)+(AY330/12*4*$E330*$G330*$I330*$K330*AZ$9)+(AY330/12*3*$F330*$G330*$I330*$K330*AZ$9)</f>
        <v>0</v>
      </c>
      <c r="BA330" s="44">
        <v>0</v>
      </c>
      <c r="BB330" s="44">
        <f t="shared" ref="BB330:BB334" si="3108">(BA330/12*5*$D330*$G330*$H330*$L330*BB$8)+(BA330/12*4*$E330*$G330*$I330*$L330*BB$9)+(BA330/12*3*$F330*$G330*$I330*$L330*BB$9)</f>
        <v>0</v>
      </c>
      <c r="BC330" s="44">
        <v>0</v>
      </c>
      <c r="BD330" s="44">
        <f t="shared" ref="BD330:BD334" si="3109">(BC330/12*5*$D330*$G330*$H330*$K330*BD$8)+(BC330/12*4*$E330*$G330*$I330*$K330*BD$9)+(BC330/12*3*$F330*$G330*$I330*$K330*BD$9)</f>
        <v>0</v>
      </c>
      <c r="BE330" s="44">
        <v>0</v>
      </c>
      <c r="BF330" s="44">
        <f t="shared" ref="BF330:BF334" si="3110">(BE330/12*5*$D330*$G330*$H330*$K330*BF$8)+(BE330/12*4*$E330*$G330*$I330*$K330*BF$9)+(BE330/12*3*$F330*$G330*$I330*$K330*BF$9)</f>
        <v>0</v>
      </c>
      <c r="BG330" s="44">
        <v>0</v>
      </c>
      <c r="BH330" s="44">
        <f t="shared" ref="BH330:BH334" si="3111">(BG330/12*5*$D330*$G330*$H330*$K330*BH$8)+(BG330/12*4*$E330*$G330*$I330*$K330*BH$9)+(BG330/12*3*$F330*$G330*$I330*$K330*BH$9)</f>
        <v>0</v>
      </c>
      <c r="BI330" s="44">
        <v>0</v>
      </c>
      <c r="BJ330" s="44">
        <f t="shared" ref="BJ330:BJ334" si="3112">(BI330/12*5*$D330*$G330*$H330*$L330*BJ$8)+(BI330/12*4*$E330*$G330*$I330*$L330*BJ$9)+(BI330/12*3*$F330*$G330*$I330*$L330*BJ$9)</f>
        <v>0</v>
      </c>
      <c r="BK330" s="44">
        <v>0</v>
      </c>
      <c r="BL330" s="44">
        <f t="shared" ref="BL330:BL334" si="3113">(BK330/12*5*$D330*$G330*$H330*$K330*BL$8)+(BK330/12*4*$E330*$G330*$I330*$K330*BL$9)+(BK330/12*3*$F330*$G330*$I330*$K330*BL$9)</f>
        <v>0</v>
      </c>
      <c r="BM330" s="44">
        <v>0</v>
      </c>
      <c r="BN330" s="44">
        <f t="shared" ref="BN330:BN334" si="3114">(BM330/12*5*$D330*$G330*$H330*$K330*BN$8)+(BM330/12*4*$E330*$G330*$I330*$K330*BN$9)+(BM330/12*3*$F330*$G330*$I330*$K330*BN$9)</f>
        <v>0</v>
      </c>
      <c r="BO330" s="54">
        <v>0</v>
      </c>
      <c r="BP330" s="44">
        <f t="shared" ref="BP330:BP334" si="3115">(BO330/12*5*$D330*$G330*$H330*$L330*BP$8)+(BO330/12*4*$E330*$G330*$I330*$L330*BP$9)+(BO330/12*3*$F330*$G330*$I330*$L330*BP$9)</f>
        <v>0</v>
      </c>
      <c r="BQ330" s="44"/>
      <c r="BR330" s="44">
        <f t="shared" ref="BR330:BR334" si="3116">(BQ330/12*5*$D330*$G330*$H330*$L330*BR$8)+(BQ330/12*4*$E330*$G330*$I330*$L330*BR$9)+(BQ330/12*3*$F330*$G330*$I330*$L330*BR$9)</f>
        <v>0</v>
      </c>
      <c r="BS330" s="44">
        <v>0</v>
      </c>
      <c r="BT330" s="44">
        <f t="shared" ref="BT330:BT334" si="3117">(BS330/12*5*$D330*$G330*$H330*$K330*BT$8)+(BS330/12*4*$E330*$G330*$I330*$K330*BT$9)+(BS330/12*3*$F330*$G330*$I330*$K330*BT$9)</f>
        <v>0</v>
      </c>
      <c r="BU330" s="44">
        <v>0</v>
      </c>
      <c r="BV330" s="44">
        <f t="shared" ref="BV330:BV334" si="3118">(BU330/12*5*$D330*$G330*$H330*$K330*BV$8)+(BU330/12*4*$E330*$G330*$I330*$K330*BV$9)+(BU330/12*3*$F330*$G330*$I330*$K330*BV$9)</f>
        <v>0</v>
      </c>
      <c r="BW330" s="44">
        <v>0</v>
      </c>
      <c r="BX330" s="44">
        <f t="shared" ref="BX330:BX334" si="3119">(BW330/12*5*$D330*$G330*$H330*$L330*BX$8)+(BW330/12*4*$E330*$G330*$I330*$L330*BX$9)+(BW330/12*3*$F330*$G330*$I330*$L330*BX$9)</f>
        <v>0</v>
      </c>
      <c r="BY330" s="44"/>
      <c r="BZ330" s="44">
        <f t="shared" ref="BZ330:BZ334" si="3120">(BY330/12*5*$D330*$G330*$H330*$L330*BZ$8)+(BY330/12*4*$E330*$G330*$I330*$L330*BZ$9)+(BY330/12*3*$F330*$G330*$I330*$L330*BZ$9)</f>
        <v>0</v>
      </c>
      <c r="CA330" s="44">
        <v>0</v>
      </c>
      <c r="CB330" s="44">
        <f t="shared" ref="CB330:CB334" si="3121">(CA330/12*5*$D330*$G330*$H330*$K330*CB$8)+(CA330/12*4*$E330*$G330*$I330*$K330*CB$9)+(CA330/12*3*$F330*$G330*$I330*$K330*CB$9)</f>
        <v>0</v>
      </c>
      <c r="CC330" s="44"/>
      <c r="CD330" s="44">
        <f t="shared" ref="CD330:CD334" si="3122">(CC330/12*5*$D330*$G330*$H330*$L330*CD$8)+(CC330/12*4*$E330*$G330*$I330*$L330*CD$9)+(CC330/12*3*$F330*$G330*$I330*$L330*CD$9)</f>
        <v>0</v>
      </c>
      <c r="CE330" s="44">
        <v>0</v>
      </c>
      <c r="CF330" s="44">
        <f t="shared" ref="CF330:CF334" si="3123">(CE330/12*5*$D330*$G330*$H330*$K330*CF$8)+(CE330/12*4*$E330*$G330*$I330*$K330*CF$9)+(CE330/12*3*$F330*$G330*$I330*$K330*CF$9)</f>
        <v>0</v>
      </c>
      <c r="CG330" s="44"/>
      <c r="CH330" s="44">
        <f t="shared" ref="CH330:CH334" si="3124">(CG330/12*5*$D330*$G330*$H330*$K330*CH$8)+(CG330/12*4*$E330*$G330*$I330*$K330*CH$9)+(CG330/12*3*$F330*$G330*$I330*$K330*CH$9)</f>
        <v>0</v>
      </c>
      <c r="CI330" s="44"/>
      <c r="CJ330" s="44">
        <f t="shared" ref="CJ330:CJ334" si="3125">(CI330/12*5*$D330*$G330*$H330*$K330*CJ$8)+(CI330/12*4*$E330*$G330*$I330*$K330*CJ$9)+(CI330/12*3*$F330*$G330*$I330*$K330*CJ$9)</f>
        <v>0</v>
      </c>
      <c r="CK330" s="44">
        <v>10</v>
      </c>
      <c r="CL330" s="44">
        <f t="shared" ref="CL330:CL334" si="3126">(CK330/12*5*$D330*$G330*$H330*$K330*CL$8)+(CK330/12*4*$E330*$G330*$I330*$K330*CL$9)+(CK330/12*3*$F330*$G330*$I330*$K330*CL$9)</f>
        <v>233056.09716666664</v>
      </c>
      <c r="CM330" s="44">
        <v>1</v>
      </c>
      <c r="CN330" s="44">
        <f t="shared" ref="CN330:CN334" si="3127">(CM330/12*5*$D330*$G330*$H330*$L330*CN$8)+(CM330/12*4*$E330*$G330*$I330*$L330*CN$9)+(CM330/12*3*$F330*$G330*$I330*$L330*CN$9)</f>
        <v>28502.355286999998</v>
      </c>
      <c r="CO330" s="44">
        <v>21</v>
      </c>
      <c r="CP330" s="44">
        <f t="shared" ref="CP330:CP334" si="3128">(CO330/12*5*$D330*$G330*$H330*$L330*CP$8)+(CO330/12*4*$E330*$G330*$I330*$L330*CP$9)+(CO330/12*3*$F330*$G330*$I330*$L330*CP$9)</f>
        <v>688101.65405100002</v>
      </c>
      <c r="CQ330" s="49"/>
      <c r="CR330" s="44">
        <f t="shared" ref="CR330:CR334" si="3129">(CQ330/12*5*$D330*$G330*$H330*$K330*CR$8)+(CQ330/12*4*$E330*$G330*$I330*$K330*CR$9)+(CQ330/12*3*$F330*$G330*$I330*$K330*CR$9)</f>
        <v>0</v>
      </c>
      <c r="CS330" s="44"/>
      <c r="CT330" s="44">
        <f t="shared" ref="CT330:CT334" si="3130">(CS330/12*5*$D330*$G330*$H330*$L330*CT$8)+(CS330/12*4*$E330*$G330*$I330*$L330*CT$9)+(CS330/12*3*$F330*$G330*$I330*$L330*CT$9)</f>
        <v>0</v>
      </c>
      <c r="CU330" s="44">
        <v>7</v>
      </c>
      <c r="CV330" s="44">
        <f t="shared" ref="CV330:CV334" si="3131">(CU330/12*5*$D330*$G330*$H330*$L330*CV$8)+(CU330/12*4*$E330*$G330*$I330*$L330*CV$9)+(CU330/12*3*$F330*$G330*$I330*$L330*CV$9)</f>
        <v>194866.40940200002</v>
      </c>
      <c r="CW330" s="44"/>
      <c r="CX330" s="44">
        <f t="shared" ref="CX330:CX334" si="3132">(CW330/12*5*$D330*$G330*$H330*$L330*CX$8)+(CW330/12*4*$E330*$G330*$I330*$L330*CX$9)+(CW330/12*3*$F330*$G330*$I330*$L330*CX$9)</f>
        <v>0</v>
      </c>
      <c r="CY330" s="44">
        <v>25</v>
      </c>
      <c r="CZ330" s="44">
        <f t="shared" ref="CZ330:CZ334" si="3133">(CY330/12*5*$D330*$G330*$H330*$L330*CZ$8)+(CY330/12*4*$E330*$G330*$I330*$L330*CZ$9)+(CY330/12*3*$F330*$G330*$I330*$L330*CZ$9)</f>
        <v>800641.53469999996</v>
      </c>
      <c r="DA330" s="44">
        <v>11</v>
      </c>
      <c r="DB330" s="44">
        <f t="shared" ref="DB330:DB334" si="3134">(DA330/12*5*$D330*$G330*$H330*$L330*DB$8)+(DA330/12*4*$E330*$G330*$I330*$L330*DB$9)+(DA330/12*3*$F330*$G330*$I330*$L330*DB$9)</f>
        <v>352935.46896299999</v>
      </c>
      <c r="DC330" s="44"/>
      <c r="DD330" s="44">
        <f t="shared" ref="DD330:DD334" si="3135">(DC330/12*5*$D330*$G330*$H330*$K330*DD$8)+(DC330/12*4*$E330*$G330*$I330*$K330*DD$9)+(DC330/12*3*$F330*$G330*$I330*$K330*DD$9)</f>
        <v>0</v>
      </c>
      <c r="DE330" s="44">
        <v>2</v>
      </c>
      <c r="DF330" s="44">
        <f t="shared" ref="DF330:DF334" si="3136">(DE330/12*5*$D330*$G330*$H330*$K330*DF$8)+(DE330/12*4*$E330*$G330*$I330*$K330*DF$9)+(DE330/12*3*$F330*$G330*$I330*$K330*DF$9)</f>
        <v>54512.273643333327</v>
      </c>
      <c r="DG330" s="44">
        <v>7</v>
      </c>
      <c r="DH330" s="44">
        <f t="shared" ref="DH330:DH334" si="3137">(DG330/12*5*$D330*$G330*$H330*$L330*DH$8)+(DG330/12*4*$E330*$G330*$I330*$L330*DH$9)+(DG330/12*3*$F330*$G330*$I330*$L330*DH$9)</f>
        <v>248571.11265000002</v>
      </c>
      <c r="DI330" s="44">
        <v>1</v>
      </c>
      <c r="DJ330" s="44">
        <f t="shared" ref="DJ330:DJ334" si="3138">(DI330/12*5*$D330*$G330*$H330*$L330*DJ$8)+(DI330/12*4*$E330*$G330*$I330*$L330*DJ$9)+(DI330/12*3*$F330*$G330*$I330*$L330*DJ$9)</f>
        <v>34441.296539999996</v>
      </c>
      <c r="DK330" s="44">
        <v>1</v>
      </c>
      <c r="DL330" s="44">
        <f t="shared" ref="DL330:DL334" si="3139">(DK330/12*5*$D330*$G330*$H330*$M330*DL$8)+(DK330/12*4*$E330*$G330*$I330*$M330*DL$9)+(DK330/12*3*$F330*$G330*$I330*$M330*DL$9)</f>
        <v>47135.508606249998</v>
      </c>
      <c r="DM330" s="44">
        <v>19</v>
      </c>
      <c r="DN330" s="44">
        <f t="shared" ref="DN330:DN344" si="3140">(DM330/12*5*$D330*$G330*$H330*$N330*DN$8)+(DM330/12*4*$E330*$G330*$I330*$N330*DN$9)+(DM330/12*3*$F330*$G330*$I330*$N330*DN$9)</f>
        <v>968029.32381208322</v>
      </c>
      <c r="DO330" s="44"/>
      <c r="DP330" s="44">
        <f t="shared" si="2541"/>
        <v>0</v>
      </c>
      <c r="DQ330" s="44">
        <f t="shared" ref="DQ330:DR334" si="3141">SUM(O330,Q330,S330,U330,W330,Y330,AA330,AC330,AE330,AG330,AI330,AK330,AM330,AO330,AQ330,AS330,AU330,AW330,AY330,BA330,BC330,BE330,BG330,BI330,BK330,BM330,BO330,BQ330,BS330,BU330,BW330,BY330,CA330,CC330,CE330,CG330,CI330,CK330,CM330,CO330,CQ330,CS330,CU330,CW330,CY330,DA330,DC330,DE330,DG330,DI330,DK330,DM330,DO330)</f>
        <v>682</v>
      </c>
      <c r="DR330" s="44">
        <f t="shared" si="3141"/>
        <v>18697015.923325837</v>
      </c>
    </row>
    <row r="331" spans="1:122" ht="15.75" customHeight="1" x14ac:dyDescent="0.25">
      <c r="A331" s="51"/>
      <c r="B331" s="52">
        <v>287</v>
      </c>
      <c r="C331" s="38" t="s">
        <v>462</v>
      </c>
      <c r="D331" s="39">
        <f t="shared" si="2543"/>
        <v>19063</v>
      </c>
      <c r="E331" s="40">
        <v>18530</v>
      </c>
      <c r="F331" s="40">
        <v>18715</v>
      </c>
      <c r="G331" s="53">
        <v>0.74</v>
      </c>
      <c r="H331" s="42">
        <v>1</v>
      </c>
      <c r="I331" s="42">
        <v>1</v>
      </c>
      <c r="J331" s="43"/>
      <c r="K331" s="39">
        <v>1.4</v>
      </c>
      <c r="L331" s="39">
        <v>1.68</v>
      </c>
      <c r="M331" s="39">
        <v>2.23</v>
      </c>
      <c r="N331" s="39">
        <v>2.57</v>
      </c>
      <c r="O331" s="44">
        <v>118</v>
      </c>
      <c r="P331" s="44">
        <f t="shared" si="3089"/>
        <v>2440474.0077666668</v>
      </c>
      <c r="Q331" s="44">
        <v>0</v>
      </c>
      <c r="R331" s="44">
        <f t="shared" si="3090"/>
        <v>0</v>
      </c>
      <c r="S331" s="44">
        <v>0</v>
      </c>
      <c r="T331" s="44">
        <f t="shared" si="3091"/>
        <v>0</v>
      </c>
      <c r="U331" s="44"/>
      <c r="V331" s="44">
        <f t="shared" si="3092"/>
        <v>0</v>
      </c>
      <c r="W331" s="44">
        <v>0</v>
      </c>
      <c r="X331" s="44">
        <f t="shared" si="3093"/>
        <v>0</v>
      </c>
      <c r="Y331" s="44">
        <v>0</v>
      </c>
      <c r="Z331" s="44">
        <f t="shared" si="3094"/>
        <v>0</v>
      </c>
      <c r="AA331" s="44">
        <v>0</v>
      </c>
      <c r="AB331" s="44">
        <f t="shared" si="3095"/>
        <v>0</v>
      </c>
      <c r="AC331" s="44">
        <v>0</v>
      </c>
      <c r="AD331" s="44">
        <f t="shared" si="3096"/>
        <v>0</v>
      </c>
      <c r="AE331" s="44">
        <v>0</v>
      </c>
      <c r="AF331" s="44">
        <f t="shared" si="3097"/>
        <v>0</v>
      </c>
      <c r="AG331" s="44">
        <v>0</v>
      </c>
      <c r="AH331" s="44">
        <f t="shared" si="3098"/>
        <v>0</v>
      </c>
      <c r="AI331" s="44"/>
      <c r="AJ331" s="44">
        <f t="shared" si="3099"/>
        <v>0</v>
      </c>
      <c r="AK331" s="44"/>
      <c r="AL331" s="44">
        <f t="shared" si="3100"/>
        <v>0</v>
      </c>
      <c r="AM331" s="70">
        <v>20</v>
      </c>
      <c r="AN331" s="44">
        <f t="shared" si="3101"/>
        <v>411171.00383333332</v>
      </c>
      <c r="AO331" s="48">
        <v>0</v>
      </c>
      <c r="AP331" s="44">
        <f t="shared" si="3102"/>
        <v>0</v>
      </c>
      <c r="AQ331" s="44">
        <v>0</v>
      </c>
      <c r="AR331" s="44">
        <f t="shared" si="3103"/>
        <v>0</v>
      </c>
      <c r="AS331" s="44">
        <v>3</v>
      </c>
      <c r="AT331" s="44">
        <f t="shared" si="3104"/>
        <v>71717.864568000005</v>
      </c>
      <c r="AU331" s="44">
        <v>0</v>
      </c>
      <c r="AV331" s="44">
        <f t="shared" si="3105"/>
        <v>0</v>
      </c>
      <c r="AW331" s="44"/>
      <c r="AX331" s="44">
        <f t="shared" si="3106"/>
        <v>0</v>
      </c>
      <c r="AY331" s="44"/>
      <c r="AZ331" s="44">
        <f t="shared" si="3107"/>
        <v>0</v>
      </c>
      <c r="BA331" s="44">
        <v>0</v>
      </c>
      <c r="BB331" s="44">
        <f t="shared" si="3108"/>
        <v>0</v>
      </c>
      <c r="BC331" s="44">
        <v>0</v>
      </c>
      <c r="BD331" s="44">
        <f t="shared" si="3109"/>
        <v>0</v>
      </c>
      <c r="BE331" s="44">
        <v>0</v>
      </c>
      <c r="BF331" s="44">
        <f t="shared" si="3110"/>
        <v>0</v>
      </c>
      <c r="BG331" s="44">
        <v>0</v>
      </c>
      <c r="BH331" s="44">
        <f t="shared" si="3111"/>
        <v>0</v>
      </c>
      <c r="BI331" s="44">
        <v>0</v>
      </c>
      <c r="BJ331" s="44">
        <f t="shared" si="3112"/>
        <v>0</v>
      </c>
      <c r="BK331" s="44">
        <v>0</v>
      </c>
      <c r="BL331" s="44">
        <f t="shared" si="3113"/>
        <v>0</v>
      </c>
      <c r="BM331" s="44">
        <v>0</v>
      </c>
      <c r="BN331" s="44">
        <f t="shared" si="3114"/>
        <v>0</v>
      </c>
      <c r="BO331" s="54">
        <v>0</v>
      </c>
      <c r="BP331" s="44">
        <f t="shared" si="3115"/>
        <v>0</v>
      </c>
      <c r="BQ331" s="44">
        <v>0</v>
      </c>
      <c r="BR331" s="44">
        <f t="shared" si="3116"/>
        <v>0</v>
      </c>
      <c r="BS331" s="44">
        <v>0</v>
      </c>
      <c r="BT331" s="44">
        <f t="shared" si="3117"/>
        <v>0</v>
      </c>
      <c r="BU331" s="44">
        <v>0</v>
      </c>
      <c r="BV331" s="44">
        <f t="shared" si="3118"/>
        <v>0</v>
      </c>
      <c r="BW331" s="44">
        <v>0</v>
      </c>
      <c r="BX331" s="44">
        <f t="shared" si="3119"/>
        <v>0</v>
      </c>
      <c r="BY331" s="44"/>
      <c r="BZ331" s="44">
        <f t="shared" si="3120"/>
        <v>0</v>
      </c>
      <c r="CA331" s="44">
        <v>0</v>
      </c>
      <c r="CB331" s="44">
        <f t="shared" si="3121"/>
        <v>0</v>
      </c>
      <c r="CC331" s="44">
        <v>0</v>
      </c>
      <c r="CD331" s="44">
        <f t="shared" si="3122"/>
        <v>0</v>
      </c>
      <c r="CE331" s="44">
        <v>0</v>
      </c>
      <c r="CF331" s="44">
        <f t="shared" si="3123"/>
        <v>0</v>
      </c>
      <c r="CG331" s="44"/>
      <c r="CH331" s="44">
        <f t="shared" si="3124"/>
        <v>0</v>
      </c>
      <c r="CI331" s="44"/>
      <c r="CJ331" s="44">
        <f t="shared" si="3125"/>
        <v>0</v>
      </c>
      <c r="CK331" s="44"/>
      <c r="CL331" s="44">
        <f t="shared" si="3126"/>
        <v>0</v>
      </c>
      <c r="CM331" s="44"/>
      <c r="CN331" s="44">
        <f t="shared" si="3127"/>
        <v>0</v>
      </c>
      <c r="CO331" s="44"/>
      <c r="CP331" s="44">
        <f t="shared" si="3128"/>
        <v>0</v>
      </c>
      <c r="CQ331" s="49"/>
      <c r="CR331" s="44">
        <f t="shared" si="3129"/>
        <v>0</v>
      </c>
      <c r="CS331" s="44"/>
      <c r="CT331" s="44">
        <f t="shared" si="3130"/>
        <v>0</v>
      </c>
      <c r="CU331" s="44"/>
      <c r="CV331" s="44">
        <f t="shared" si="3131"/>
        <v>0</v>
      </c>
      <c r="CW331" s="44"/>
      <c r="CX331" s="44">
        <f t="shared" si="3132"/>
        <v>0</v>
      </c>
      <c r="CY331" s="44"/>
      <c r="CZ331" s="44">
        <f t="shared" si="3133"/>
        <v>0</v>
      </c>
      <c r="DA331" s="44">
        <v>1</v>
      </c>
      <c r="DB331" s="44">
        <f t="shared" si="3134"/>
        <v>26677.451177999996</v>
      </c>
      <c r="DC331" s="44"/>
      <c r="DD331" s="44">
        <f t="shared" si="3135"/>
        <v>0</v>
      </c>
      <c r="DE331" s="44"/>
      <c r="DF331" s="44">
        <f t="shared" si="3136"/>
        <v>0</v>
      </c>
      <c r="DG331" s="44"/>
      <c r="DH331" s="44">
        <f t="shared" si="3137"/>
        <v>0</v>
      </c>
      <c r="DI331" s="44"/>
      <c r="DJ331" s="44">
        <f t="shared" si="3138"/>
        <v>0</v>
      </c>
      <c r="DK331" s="44"/>
      <c r="DL331" s="44">
        <f t="shared" si="3139"/>
        <v>0</v>
      </c>
      <c r="DM331" s="44"/>
      <c r="DN331" s="44">
        <f t="shared" si="3140"/>
        <v>0</v>
      </c>
      <c r="DO331" s="44"/>
      <c r="DP331" s="44">
        <f t="shared" si="2541"/>
        <v>0</v>
      </c>
      <c r="DQ331" s="44">
        <f t="shared" si="3141"/>
        <v>142</v>
      </c>
      <c r="DR331" s="44">
        <f t="shared" si="3141"/>
        <v>2950040.3273460004</v>
      </c>
    </row>
    <row r="332" spans="1:122" ht="15.75" customHeight="1" x14ac:dyDescent="0.25">
      <c r="A332" s="51"/>
      <c r="B332" s="52">
        <v>288</v>
      </c>
      <c r="C332" s="38" t="s">
        <v>463</v>
      </c>
      <c r="D332" s="39">
        <f t="shared" si="2543"/>
        <v>19063</v>
      </c>
      <c r="E332" s="40">
        <v>18530</v>
      </c>
      <c r="F332" s="40">
        <v>18715</v>
      </c>
      <c r="G332" s="53">
        <v>1.27</v>
      </c>
      <c r="H332" s="42">
        <v>1</v>
      </c>
      <c r="I332" s="42">
        <v>1</v>
      </c>
      <c r="J332" s="43"/>
      <c r="K332" s="39">
        <v>1.4</v>
      </c>
      <c r="L332" s="39">
        <v>1.68</v>
      </c>
      <c r="M332" s="39">
        <v>2.23</v>
      </c>
      <c r="N332" s="39">
        <v>2.57</v>
      </c>
      <c r="O332" s="44">
        <v>44</v>
      </c>
      <c r="P332" s="44">
        <f t="shared" si="3089"/>
        <v>1561769.2115666666</v>
      </c>
      <c r="Q332" s="44">
        <v>0</v>
      </c>
      <c r="R332" s="44">
        <f t="shared" si="3090"/>
        <v>0</v>
      </c>
      <c r="S332" s="44">
        <v>0</v>
      </c>
      <c r="T332" s="44">
        <f t="shared" si="3091"/>
        <v>0</v>
      </c>
      <c r="U332" s="44"/>
      <c r="V332" s="44">
        <f t="shared" si="3092"/>
        <v>0</v>
      </c>
      <c r="W332" s="44"/>
      <c r="X332" s="44">
        <f t="shared" si="3093"/>
        <v>0</v>
      </c>
      <c r="Y332" s="44">
        <v>0</v>
      </c>
      <c r="Z332" s="44">
        <f t="shared" si="3094"/>
        <v>0</v>
      </c>
      <c r="AA332" s="44">
        <v>0</v>
      </c>
      <c r="AB332" s="44">
        <f t="shared" si="3095"/>
        <v>0</v>
      </c>
      <c r="AC332" s="44">
        <v>0</v>
      </c>
      <c r="AD332" s="44">
        <f t="shared" si="3096"/>
        <v>0</v>
      </c>
      <c r="AE332" s="44">
        <v>0</v>
      </c>
      <c r="AF332" s="44">
        <f t="shared" si="3097"/>
        <v>0</v>
      </c>
      <c r="AG332" s="44">
        <v>0</v>
      </c>
      <c r="AH332" s="44">
        <f t="shared" si="3098"/>
        <v>0</v>
      </c>
      <c r="AI332" s="44"/>
      <c r="AJ332" s="44">
        <f t="shared" si="3099"/>
        <v>0</v>
      </c>
      <c r="AK332" s="44"/>
      <c r="AL332" s="44">
        <f t="shared" si="3100"/>
        <v>0</v>
      </c>
      <c r="AM332" s="70">
        <v>55</v>
      </c>
      <c r="AN332" s="44">
        <f t="shared" si="3101"/>
        <v>1940560.4471458332</v>
      </c>
      <c r="AO332" s="48">
        <v>0</v>
      </c>
      <c r="AP332" s="44">
        <f t="shared" si="3102"/>
        <v>0</v>
      </c>
      <c r="AQ332" s="44">
        <v>0</v>
      </c>
      <c r="AR332" s="44">
        <f t="shared" si="3103"/>
        <v>0</v>
      </c>
      <c r="AS332" s="44">
        <v>70</v>
      </c>
      <c r="AT332" s="44">
        <f t="shared" si="3104"/>
        <v>2871945.1171599999</v>
      </c>
      <c r="AU332" s="44"/>
      <c r="AV332" s="44">
        <f t="shared" si="3105"/>
        <v>0</v>
      </c>
      <c r="AW332" s="44"/>
      <c r="AX332" s="44">
        <f t="shared" si="3106"/>
        <v>0</v>
      </c>
      <c r="AY332" s="44"/>
      <c r="AZ332" s="44">
        <f t="shared" si="3107"/>
        <v>0</v>
      </c>
      <c r="BA332" s="44">
        <v>0</v>
      </c>
      <c r="BB332" s="44">
        <f t="shared" si="3108"/>
        <v>0</v>
      </c>
      <c r="BC332" s="44">
        <v>0</v>
      </c>
      <c r="BD332" s="44">
        <f t="shared" si="3109"/>
        <v>0</v>
      </c>
      <c r="BE332" s="44">
        <v>0</v>
      </c>
      <c r="BF332" s="44">
        <f t="shared" si="3110"/>
        <v>0</v>
      </c>
      <c r="BG332" s="44">
        <v>0</v>
      </c>
      <c r="BH332" s="44">
        <f t="shared" si="3111"/>
        <v>0</v>
      </c>
      <c r="BI332" s="44">
        <v>0</v>
      </c>
      <c r="BJ332" s="44">
        <f t="shared" si="3112"/>
        <v>0</v>
      </c>
      <c r="BK332" s="44">
        <v>0</v>
      </c>
      <c r="BL332" s="44">
        <f t="shared" si="3113"/>
        <v>0</v>
      </c>
      <c r="BM332" s="44">
        <v>0</v>
      </c>
      <c r="BN332" s="44">
        <f t="shared" si="3114"/>
        <v>0</v>
      </c>
      <c r="BO332" s="54">
        <v>0</v>
      </c>
      <c r="BP332" s="44">
        <f t="shared" si="3115"/>
        <v>0</v>
      </c>
      <c r="BQ332" s="44">
        <v>0</v>
      </c>
      <c r="BR332" s="44">
        <f t="shared" si="3116"/>
        <v>0</v>
      </c>
      <c r="BS332" s="44">
        <v>0</v>
      </c>
      <c r="BT332" s="44">
        <f t="shared" si="3117"/>
        <v>0</v>
      </c>
      <c r="BU332" s="44">
        <v>0</v>
      </c>
      <c r="BV332" s="44">
        <f t="shared" si="3118"/>
        <v>0</v>
      </c>
      <c r="BW332" s="44">
        <v>0</v>
      </c>
      <c r="BX332" s="44">
        <f t="shared" si="3119"/>
        <v>0</v>
      </c>
      <c r="BY332" s="44"/>
      <c r="BZ332" s="44">
        <f t="shared" si="3120"/>
        <v>0</v>
      </c>
      <c r="CA332" s="44">
        <v>0</v>
      </c>
      <c r="CB332" s="44">
        <f t="shared" si="3121"/>
        <v>0</v>
      </c>
      <c r="CC332" s="44">
        <v>0</v>
      </c>
      <c r="CD332" s="44">
        <f t="shared" si="3122"/>
        <v>0</v>
      </c>
      <c r="CE332" s="44">
        <v>0</v>
      </c>
      <c r="CF332" s="44">
        <f t="shared" si="3123"/>
        <v>0</v>
      </c>
      <c r="CG332" s="44"/>
      <c r="CH332" s="44">
        <f t="shared" si="3124"/>
        <v>0</v>
      </c>
      <c r="CI332" s="44"/>
      <c r="CJ332" s="44">
        <f t="shared" si="3125"/>
        <v>0</v>
      </c>
      <c r="CK332" s="44"/>
      <c r="CL332" s="44">
        <f t="shared" si="3126"/>
        <v>0</v>
      </c>
      <c r="CM332" s="44"/>
      <c r="CN332" s="44">
        <f t="shared" si="3127"/>
        <v>0</v>
      </c>
      <c r="CO332" s="44"/>
      <c r="CP332" s="44">
        <f t="shared" si="3128"/>
        <v>0</v>
      </c>
      <c r="CQ332" s="49"/>
      <c r="CR332" s="44">
        <f t="shared" si="3129"/>
        <v>0</v>
      </c>
      <c r="CS332" s="44"/>
      <c r="CT332" s="44">
        <f t="shared" si="3130"/>
        <v>0</v>
      </c>
      <c r="CU332" s="44"/>
      <c r="CV332" s="44">
        <f t="shared" si="3131"/>
        <v>0</v>
      </c>
      <c r="CW332" s="44"/>
      <c r="CX332" s="44">
        <f t="shared" si="3132"/>
        <v>0</v>
      </c>
      <c r="CY332" s="44"/>
      <c r="CZ332" s="44">
        <f t="shared" si="3133"/>
        <v>0</v>
      </c>
      <c r="DA332" s="44"/>
      <c r="DB332" s="44">
        <f t="shared" si="3134"/>
        <v>0</v>
      </c>
      <c r="DC332" s="44"/>
      <c r="DD332" s="44">
        <f t="shared" si="3135"/>
        <v>0</v>
      </c>
      <c r="DE332" s="44"/>
      <c r="DF332" s="44">
        <f t="shared" si="3136"/>
        <v>0</v>
      </c>
      <c r="DG332" s="44"/>
      <c r="DH332" s="44">
        <f t="shared" si="3137"/>
        <v>0</v>
      </c>
      <c r="DI332" s="44"/>
      <c r="DJ332" s="44">
        <f t="shared" si="3138"/>
        <v>0</v>
      </c>
      <c r="DK332" s="44"/>
      <c r="DL332" s="44">
        <f t="shared" si="3139"/>
        <v>0</v>
      </c>
      <c r="DM332" s="44"/>
      <c r="DN332" s="44">
        <f t="shared" si="3140"/>
        <v>0</v>
      </c>
      <c r="DO332" s="44"/>
      <c r="DP332" s="44">
        <f t="shared" si="2541"/>
        <v>0</v>
      </c>
      <c r="DQ332" s="44">
        <f t="shared" si="3141"/>
        <v>169</v>
      </c>
      <c r="DR332" s="44">
        <f t="shared" si="3141"/>
        <v>6374274.7758724997</v>
      </c>
    </row>
    <row r="333" spans="1:122" ht="15.75" customHeight="1" x14ac:dyDescent="0.25">
      <c r="A333" s="51"/>
      <c r="B333" s="52">
        <v>289</v>
      </c>
      <c r="C333" s="38" t="s">
        <v>464</v>
      </c>
      <c r="D333" s="39">
        <f t="shared" si="2543"/>
        <v>19063</v>
      </c>
      <c r="E333" s="40">
        <v>18530</v>
      </c>
      <c r="F333" s="40">
        <v>18715</v>
      </c>
      <c r="G333" s="53">
        <v>1.63</v>
      </c>
      <c r="H333" s="42">
        <v>1</v>
      </c>
      <c r="I333" s="42">
        <v>1</v>
      </c>
      <c r="J333" s="43"/>
      <c r="K333" s="39">
        <v>1.4</v>
      </c>
      <c r="L333" s="39">
        <v>1.68</v>
      </c>
      <c r="M333" s="39">
        <v>2.23</v>
      </c>
      <c r="N333" s="39">
        <v>2.57</v>
      </c>
      <c r="O333" s="44">
        <v>3</v>
      </c>
      <c r="P333" s="44">
        <f t="shared" si="3089"/>
        <v>136668.780325</v>
      </c>
      <c r="Q333" s="44">
        <v>0</v>
      </c>
      <c r="R333" s="44">
        <f t="shared" si="3090"/>
        <v>0</v>
      </c>
      <c r="S333" s="44">
        <v>0</v>
      </c>
      <c r="T333" s="44">
        <f t="shared" si="3091"/>
        <v>0</v>
      </c>
      <c r="U333" s="44"/>
      <c r="V333" s="44">
        <f t="shared" si="3092"/>
        <v>0</v>
      </c>
      <c r="W333" s="44"/>
      <c r="X333" s="44">
        <f t="shared" si="3093"/>
        <v>0</v>
      </c>
      <c r="Y333" s="44">
        <v>0</v>
      </c>
      <c r="Z333" s="44">
        <f t="shared" si="3094"/>
        <v>0</v>
      </c>
      <c r="AA333" s="44">
        <v>0</v>
      </c>
      <c r="AB333" s="44">
        <f t="shared" si="3095"/>
        <v>0</v>
      </c>
      <c r="AC333" s="44">
        <v>0</v>
      </c>
      <c r="AD333" s="44">
        <f t="shared" si="3096"/>
        <v>0</v>
      </c>
      <c r="AE333" s="44">
        <v>0</v>
      </c>
      <c r="AF333" s="44">
        <f t="shared" si="3097"/>
        <v>0</v>
      </c>
      <c r="AG333" s="44">
        <v>0</v>
      </c>
      <c r="AH333" s="44">
        <f t="shared" si="3098"/>
        <v>0</v>
      </c>
      <c r="AI333" s="44">
        <v>0</v>
      </c>
      <c r="AJ333" s="44">
        <f t="shared" si="3099"/>
        <v>0</v>
      </c>
      <c r="AK333" s="44"/>
      <c r="AL333" s="44">
        <f t="shared" si="3100"/>
        <v>0</v>
      </c>
      <c r="AM333" s="70">
        <v>20</v>
      </c>
      <c r="AN333" s="44">
        <f t="shared" si="3101"/>
        <v>905687.48141666665</v>
      </c>
      <c r="AO333" s="48">
        <v>0</v>
      </c>
      <c r="AP333" s="44">
        <f t="shared" si="3102"/>
        <v>0</v>
      </c>
      <c r="AQ333" s="44">
        <v>0</v>
      </c>
      <c r="AR333" s="44">
        <f t="shared" si="3103"/>
        <v>0</v>
      </c>
      <c r="AS333" s="44">
        <v>2</v>
      </c>
      <c r="AT333" s="44">
        <f t="shared" si="3104"/>
        <v>105315.42274399998</v>
      </c>
      <c r="AU333" s="44"/>
      <c r="AV333" s="44">
        <f t="shared" si="3105"/>
        <v>0</v>
      </c>
      <c r="AW333" s="44"/>
      <c r="AX333" s="44">
        <f t="shared" si="3106"/>
        <v>0</v>
      </c>
      <c r="AY333" s="44"/>
      <c r="AZ333" s="44">
        <f t="shared" si="3107"/>
        <v>0</v>
      </c>
      <c r="BA333" s="44">
        <v>0</v>
      </c>
      <c r="BB333" s="44">
        <f t="shared" si="3108"/>
        <v>0</v>
      </c>
      <c r="BC333" s="44">
        <v>0</v>
      </c>
      <c r="BD333" s="44">
        <f t="shared" si="3109"/>
        <v>0</v>
      </c>
      <c r="BE333" s="44">
        <v>0</v>
      </c>
      <c r="BF333" s="44">
        <f t="shared" si="3110"/>
        <v>0</v>
      </c>
      <c r="BG333" s="44">
        <v>0</v>
      </c>
      <c r="BH333" s="44">
        <f t="shared" si="3111"/>
        <v>0</v>
      </c>
      <c r="BI333" s="44">
        <v>0</v>
      </c>
      <c r="BJ333" s="44">
        <f t="shared" si="3112"/>
        <v>0</v>
      </c>
      <c r="BK333" s="44">
        <v>0</v>
      </c>
      <c r="BL333" s="44">
        <f t="shared" si="3113"/>
        <v>0</v>
      </c>
      <c r="BM333" s="44">
        <v>0</v>
      </c>
      <c r="BN333" s="44">
        <f t="shared" si="3114"/>
        <v>0</v>
      </c>
      <c r="BO333" s="54"/>
      <c r="BP333" s="44">
        <f t="shared" si="3115"/>
        <v>0</v>
      </c>
      <c r="BQ333" s="44">
        <v>0</v>
      </c>
      <c r="BR333" s="44">
        <f t="shared" si="3116"/>
        <v>0</v>
      </c>
      <c r="BS333" s="44">
        <v>0</v>
      </c>
      <c r="BT333" s="44">
        <f t="shared" si="3117"/>
        <v>0</v>
      </c>
      <c r="BU333" s="44">
        <v>0</v>
      </c>
      <c r="BV333" s="44">
        <f t="shared" si="3118"/>
        <v>0</v>
      </c>
      <c r="BW333" s="44">
        <v>0</v>
      </c>
      <c r="BX333" s="44">
        <f t="shared" si="3119"/>
        <v>0</v>
      </c>
      <c r="BY333" s="44"/>
      <c r="BZ333" s="44">
        <f t="shared" si="3120"/>
        <v>0</v>
      </c>
      <c r="CA333" s="44">
        <v>0</v>
      </c>
      <c r="CB333" s="44">
        <f t="shared" si="3121"/>
        <v>0</v>
      </c>
      <c r="CC333" s="44">
        <v>0</v>
      </c>
      <c r="CD333" s="44">
        <f t="shared" si="3122"/>
        <v>0</v>
      </c>
      <c r="CE333" s="44">
        <v>0</v>
      </c>
      <c r="CF333" s="44">
        <f t="shared" si="3123"/>
        <v>0</v>
      </c>
      <c r="CG333" s="44"/>
      <c r="CH333" s="44">
        <f t="shared" si="3124"/>
        <v>0</v>
      </c>
      <c r="CI333" s="44"/>
      <c r="CJ333" s="44">
        <f t="shared" si="3125"/>
        <v>0</v>
      </c>
      <c r="CK333" s="44"/>
      <c r="CL333" s="44">
        <f t="shared" si="3126"/>
        <v>0</v>
      </c>
      <c r="CM333" s="44"/>
      <c r="CN333" s="44">
        <f t="shared" si="3127"/>
        <v>0</v>
      </c>
      <c r="CO333" s="44"/>
      <c r="CP333" s="44">
        <f t="shared" si="3128"/>
        <v>0</v>
      </c>
      <c r="CQ333" s="49"/>
      <c r="CR333" s="44">
        <f t="shared" si="3129"/>
        <v>0</v>
      </c>
      <c r="CS333" s="44"/>
      <c r="CT333" s="44">
        <f t="shared" si="3130"/>
        <v>0</v>
      </c>
      <c r="CU333" s="44"/>
      <c r="CV333" s="44">
        <f t="shared" si="3131"/>
        <v>0</v>
      </c>
      <c r="CW333" s="44"/>
      <c r="CX333" s="44">
        <f t="shared" si="3132"/>
        <v>0</v>
      </c>
      <c r="CY333" s="44"/>
      <c r="CZ333" s="44">
        <f t="shared" si="3133"/>
        <v>0</v>
      </c>
      <c r="DA333" s="44"/>
      <c r="DB333" s="44">
        <f t="shared" si="3134"/>
        <v>0</v>
      </c>
      <c r="DC333" s="44"/>
      <c r="DD333" s="44">
        <f t="shared" si="3135"/>
        <v>0</v>
      </c>
      <c r="DE333" s="44"/>
      <c r="DF333" s="44">
        <f t="shared" si="3136"/>
        <v>0</v>
      </c>
      <c r="DG333" s="44"/>
      <c r="DH333" s="44">
        <f t="shared" si="3137"/>
        <v>0</v>
      </c>
      <c r="DI333" s="44"/>
      <c r="DJ333" s="44">
        <f t="shared" si="3138"/>
        <v>0</v>
      </c>
      <c r="DK333" s="44"/>
      <c r="DL333" s="44">
        <f t="shared" si="3139"/>
        <v>0</v>
      </c>
      <c r="DM333" s="44"/>
      <c r="DN333" s="44">
        <f t="shared" si="3140"/>
        <v>0</v>
      </c>
      <c r="DO333" s="44"/>
      <c r="DP333" s="44">
        <f t="shared" ref="DP333:DP362" si="3142">(DO333*$D333*$G333*$H333*$L333*DP$8)</f>
        <v>0</v>
      </c>
      <c r="DQ333" s="44">
        <f t="shared" si="3141"/>
        <v>25</v>
      </c>
      <c r="DR333" s="44">
        <f t="shared" si="3141"/>
        <v>1147671.6844856665</v>
      </c>
    </row>
    <row r="334" spans="1:122" ht="15.75" customHeight="1" x14ac:dyDescent="0.25">
      <c r="A334" s="51"/>
      <c r="B334" s="52">
        <v>290</v>
      </c>
      <c r="C334" s="38" t="s">
        <v>465</v>
      </c>
      <c r="D334" s="39">
        <f t="shared" si="2543"/>
        <v>19063</v>
      </c>
      <c r="E334" s="40">
        <v>18530</v>
      </c>
      <c r="F334" s="40">
        <v>18715</v>
      </c>
      <c r="G334" s="53">
        <v>1.9</v>
      </c>
      <c r="H334" s="42">
        <v>1</v>
      </c>
      <c r="I334" s="42">
        <v>1</v>
      </c>
      <c r="J334" s="43"/>
      <c r="K334" s="39">
        <v>1.4</v>
      </c>
      <c r="L334" s="39">
        <v>1.68</v>
      </c>
      <c r="M334" s="39">
        <v>2.23</v>
      </c>
      <c r="N334" s="39">
        <v>2.57</v>
      </c>
      <c r="O334" s="44">
        <v>4</v>
      </c>
      <c r="P334" s="44">
        <f t="shared" si="3089"/>
        <v>212409.55633333331</v>
      </c>
      <c r="Q334" s="44">
        <v>0</v>
      </c>
      <c r="R334" s="44">
        <f t="shared" si="3090"/>
        <v>0</v>
      </c>
      <c r="S334" s="44">
        <v>0</v>
      </c>
      <c r="T334" s="44">
        <f t="shared" si="3091"/>
        <v>0</v>
      </c>
      <c r="U334" s="44"/>
      <c r="V334" s="44">
        <f t="shared" si="3092"/>
        <v>0</v>
      </c>
      <c r="W334" s="44"/>
      <c r="X334" s="44">
        <f t="shared" si="3093"/>
        <v>0</v>
      </c>
      <c r="Y334" s="44">
        <v>0</v>
      </c>
      <c r="Z334" s="44">
        <f t="shared" si="3094"/>
        <v>0</v>
      </c>
      <c r="AA334" s="44">
        <v>0</v>
      </c>
      <c r="AB334" s="44">
        <f t="shared" si="3095"/>
        <v>0</v>
      </c>
      <c r="AC334" s="44">
        <v>0</v>
      </c>
      <c r="AD334" s="44">
        <f t="shared" si="3096"/>
        <v>0</v>
      </c>
      <c r="AE334" s="44">
        <v>0</v>
      </c>
      <c r="AF334" s="44">
        <f t="shared" si="3097"/>
        <v>0</v>
      </c>
      <c r="AG334" s="44">
        <v>0</v>
      </c>
      <c r="AH334" s="44">
        <f t="shared" si="3098"/>
        <v>0</v>
      </c>
      <c r="AI334" s="44">
        <v>0</v>
      </c>
      <c r="AJ334" s="44">
        <f t="shared" si="3099"/>
        <v>0</v>
      </c>
      <c r="AK334" s="44"/>
      <c r="AL334" s="44">
        <f t="shared" si="3100"/>
        <v>0</v>
      </c>
      <c r="AM334" s="70">
        <v>10</v>
      </c>
      <c r="AN334" s="44">
        <f t="shared" si="3101"/>
        <v>527854.66708333336</v>
      </c>
      <c r="AO334" s="48">
        <v>0</v>
      </c>
      <c r="AP334" s="44">
        <f t="shared" si="3102"/>
        <v>0</v>
      </c>
      <c r="AQ334" s="44">
        <v>0</v>
      </c>
      <c r="AR334" s="44">
        <f t="shared" si="3103"/>
        <v>0</v>
      </c>
      <c r="AS334" s="44">
        <v>1</v>
      </c>
      <c r="AT334" s="44">
        <f t="shared" si="3104"/>
        <v>61380.154359999986</v>
      </c>
      <c r="AU334" s="44">
        <v>0</v>
      </c>
      <c r="AV334" s="44">
        <f t="shared" si="3105"/>
        <v>0</v>
      </c>
      <c r="AW334" s="44"/>
      <c r="AX334" s="44">
        <f t="shared" si="3106"/>
        <v>0</v>
      </c>
      <c r="AY334" s="44"/>
      <c r="AZ334" s="44">
        <f t="shared" si="3107"/>
        <v>0</v>
      </c>
      <c r="BA334" s="44">
        <v>0</v>
      </c>
      <c r="BB334" s="44">
        <f t="shared" si="3108"/>
        <v>0</v>
      </c>
      <c r="BC334" s="44">
        <v>0</v>
      </c>
      <c r="BD334" s="44">
        <f t="shared" si="3109"/>
        <v>0</v>
      </c>
      <c r="BE334" s="44">
        <v>0</v>
      </c>
      <c r="BF334" s="44">
        <f t="shared" si="3110"/>
        <v>0</v>
      </c>
      <c r="BG334" s="44">
        <v>0</v>
      </c>
      <c r="BH334" s="44">
        <f t="shared" si="3111"/>
        <v>0</v>
      </c>
      <c r="BI334" s="44">
        <v>0</v>
      </c>
      <c r="BJ334" s="44">
        <f t="shared" si="3112"/>
        <v>0</v>
      </c>
      <c r="BK334" s="44">
        <v>0</v>
      </c>
      <c r="BL334" s="44">
        <f t="shared" si="3113"/>
        <v>0</v>
      </c>
      <c r="BM334" s="44">
        <v>0</v>
      </c>
      <c r="BN334" s="44">
        <f t="shared" si="3114"/>
        <v>0</v>
      </c>
      <c r="BO334" s="54"/>
      <c r="BP334" s="44">
        <f t="shared" si="3115"/>
        <v>0</v>
      </c>
      <c r="BQ334" s="44">
        <v>0</v>
      </c>
      <c r="BR334" s="44">
        <f t="shared" si="3116"/>
        <v>0</v>
      </c>
      <c r="BS334" s="44">
        <v>0</v>
      </c>
      <c r="BT334" s="44">
        <f t="shared" si="3117"/>
        <v>0</v>
      </c>
      <c r="BU334" s="44">
        <v>0</v>
      </c>
      <c r="BV334" s="44">
        <f t="shared" si="3118"/>
        <v>0</v>
      </c>
      <c r="BW334" s="44">
        <v>0</v>
      </c>
      <c r="BX334" s="44">
        <f t="shared" si="3119"/>
        <v>0</v>
      </c>
      <c r="BY334" s="44"/>
      <c r="BZ334" s="44">
        <f t="shared" si="3120"/>
        <v>0</v>
      </c>
      <c r="CA334" s="44">
        <v>0</v>
      </c>
      <c r="CB334" s="44">
        <f t="shared" si="3121"/>
        <v>0</v>
      </c>
      <c r="CC334" s="44">
        <v>0</v>
      </c>
      <c r="CD334" s="44">
        <f t="shared" si="3122"/>
        <v>0</v>
      </c>
      <c r="CE334" s="44">
        <v>0</v>
      </c>
      <c r="CF334" s="44">
        <f t="shared" si="3123"/>
        <v>0</v>
      </c>
      <c r="CG334" s="44"/>
      <c r="CH334" s="44">
        <f t="shared" si="3124"/>
        <v>0</v>
      </c>
      <c r="CI334" s="44"/>
      <c r="CJ334" s="44">
        <f t="shared" si="3125"/>
        <v>0</v>
      </c>
      <c r="CK334" s="44"/>
      <c r="CL334" s="44">
        <f t="shared" si="3126"/>
        <v>0</v>
      </c>
      <c r="CM334" s="44"/>
      <c r="CN334" s="44">
        <f t="shared" si="3127"/>
        <v>0</v>
      </c>
      <c r="CO334" s="44"/>
      <c r="CP334" s="44">
        <f t="shared" si="3128"/>
        <v>0</v>
      </c>
      <c r="CQ334" s="49"/>
      <c r="CR334" s="44">
        <f t="shared" si="3129"/>
        <v>0</v>
      </c>
      <c r="CS334" s="44"/>
      <c r="CT334" s="44">
        <f t="shared" si="3130"/>
        <v>0</v>
      </c>
      <c r="CU334" s="44"/>
      <c r="CV334" s="44">
        <f t="shared" si="3131"/>
        <v>0</v>
      </c>
      <c r="CW334" s="44"/>
      <c r="CX334" s="44">
        <f t="shared" si="3132"/>
        <v>0</v>
      </c>
      <c r="CY334" s="44"/>
      <c r="CZ334" s="44">
        <f t="shared" si="3133"/>
        <v>0</v>
      </c>
      <c r="DA334" s="44"/>
      <c r="DB334" s="44">
        <f t="shared" si="3134"/>
        <v>0</v>
      </c>
      <c r="DC334" s="44"/>
      <c r="DD334" s="44">
        <f t="shared" si="3135"/>
        <v>0</v>
      </c>
      <c r="DE334" s="44"/>
      <c r="DF334" s="44">
        <f t="shared" si="3136"/>
        <v>0</v>
      </c>
      <c r="DG334" s="44"/>
      <c r="DH334" s="44">
        <f t="shared" si="3137"/>
        <v>0</v>
      </c>
      <c r="DI334" s="44"/>
      <c r="DJ334" s="44">
        <f t="shared" si="3138"/>
        <v>0</v>
      </c>
      <c r="DK334" s="44"/>
      <c r="DL334" s="44">
        <f t="shared" si="3139"/>
        <v>0</v>
      </c>
      <c r="DM334" s="44"/>
      <c r="DN334" s="44">
        <f t="shared" si="3140"/>
        <v>0</v>
      </c>
      <c r="DO334" s="44"/>
      <c r="DP334" s="44">
        <f t="shared" si="3142"/>
        <v>0</v>
      </c>
      <c r="DQ334" s="44">
        <f t="shared" si="3141"/>
        <v>15</v>
      </c>
      <c r="DR334" s="44">
        <f t="shared" si="3141"/>
        <v>801644.37777666678</v>
      </c>
    </row>
    <row r="335" spans="1:122" ht="15.75" customHeight="1" x14ac:dyDescent="0.25">
      <c r="A335" s="100">
        <v>35</v>
      </c>
      <c r="B335" s="114"/>
      <c r="C335" s="102" t="s">
        <v>466</v>
      </c>
      <c r="D335" s="109">
        <f t="shared" ref="D335:D362" si="3143">D334</f>
        <v>19063</v>
      </c>
      <c r="E335" s="110">
        <v>18530</v>
      </c>
      <c r="F335" s="110">
        <v>18715</v>
      </c>
      <c r="G335" s="115">
        <v>1.4</v>
      </c>
      <c r="H335" s="111">
        <v>1</v>
      </c>
      <c r="I335" s="111">
        <v>1</v>
      </c>
      <c r="J335" s="112"/>
      <c r="K335" s="109">
        <v>1.4</v>
      </c>
      <c r="L335" s="109">
        <v>1.68</v>
      </c>
      <c r="M335" s="109">
        <v>2.23</v>
      </c>
      <c r="N335" s="109">
        <v>2.57</v>
      </c>
      <c r="O335" s="108">
        <f t="shared" ref="O335:BZ335" si="3144">SUM(O336:O344)</f>
        <v>909</v>
      </c>
      <c r="P335" s="108">
        <f t="shared" si="3144"/>
        <v>35748248.844641663</v>
      </c>
      <c r="Q335" s="108">
        <f t="shared" si="3144"/>
        <v>101</v>
      </c>
      <c r="R335" s="108">
        <f t="shared" si="3144"/>
        <v>4224155.3084499994</v>
      </c>
      <c r="S335" s="108">
        <v>0</v>
      </c>
      <c r="T335" s="108">
        <f t="shared" ref="T335:AF335" si="3145">SUM(T336:T344)</f>
        <v>0</v>
      </c>
      <c r="U335" s="108">
        <f t="shared" si="3145"/>
        <v>0</v>
      </c>
      <c r="V335" s="108">
        <f t="shared" si="3145"/>
        <v>0</v>
      </c>
      <c r="W335" s="108">
        <f t="shared" si="3145"/>
        <v>0</v>
      </c>
      <c r="X335" s="108">
        <f t="shared" si="3145"/>
        <v>0</v>
      </c>
      <c r="Y335" s="108">
        <f t="shared" si="3145"/>
        <v>115</v>
      </c>
      <c r="Z335" s="108">
        <f t="shared" si="3145"/>
        <v>4859986.5461583333</v>
      </c>
      <c r="AA335" s="108">
        <f t="shared" si="3145"/>
        <v>0</v>
      </c>
      <c r="AB335" s="108">
        <f t="shared" si="3145"/>
        <v>0</v>
      </c>
      <c r="AC335" s="108">
        <f t="shared" si="3145"/>
        <v>0</v>
      </c>
      <c r="AD335" s="108">
        <f t="shared" si="3145"/>
        <v>0</v>
      </c>
      <c r="AE335" s="108">
        <f t="shared" si="3145"/>
        <v>0</v>
      </c>
      <c r="AF335" s="108">
        <f t="shared" si="3145"/>
        <v>0</v>
      </c>
      <c r="AG335" s="108">
        <f t="shared" si="3144"/>
        <v>165</v>
      </c>
      <c r="AH335" s="108">
        <f t="shared" si="3144"/>
        <v>7060381.858016666</v>
      </c>
      <c r="AI335" s="108">
        <f t="shared" si="3144"/>
        <v>4</v>
      </c>
      <c r="AJ335" s="108">
        <f t="shared" si="3144"/>
        <v>141830.72096666665</v>
      </c>
      <c r="AK335" s="108">
        <f t="shared" si="3144"/>
        <v>0</v>
      </c>
      <c r="AL335" s="108">
        <f t="shared" si="3144"/>
        <v>0</v>
      </c>
      <c r="AM335" s="108">
        <f t="shared" si="3144"/>
        <v>0</v>
      </c>
      <c r="AN335" s="108">
        <f t="shared" si="3144"/>
        <v>0</v>
      </c>
      <c r="AO335" s="108">
        <f t="shared" si="3144"/>
        <v>17</v>
      </c>
      <c r="AP335" s="108">
        <f t="shared" si="3144"/>
        <v>634800.01746</v>
      </c>
      <c r="AQ335" s="108">
        <f t="shared" si="3144"/>
        <v>7</v>
      </c>
      <c r="AR335" s="108">
        <f t="shared" si="3144"/>
        <v>257579.81941999996</v>
      </c>
      <c r="AS335" s="108">
        <f t="shared" si="3144"/>
        <v>325</v>
      </c>
      <c r="AT335" s="108">
        <f t="shared" si="3144"/>
        <v>15391558.285936</v>
      </c>
      <c r="AU335" s="108">
        <f t="shared" si="3144"/>
        <v>0</v>
      </c>
      <c r="AV335" s="108">
        <f t="shared" si="3144"/>
        <v>0</v>
      </c>
      <c r="AW335" s="108">
        <f t="shared" si="3144"/>
        <v>0</v>
      </c>
      <c r="AX335" s="108">
        <f t="shared" si="3144"/>
        <v>0</v>
      </c>
      <c r="AY335" s="108">
        <f t="shared" si="3144"/>
        <v>0</v>
      </c>
      <c r="AZ335" s="108">
        <f t="shared" si="3144"/>
        <v>0</v>
      </c>
      <c r="BA335" s="108">
        <f t="shared" si="3144"/>
        <v>59</v>
      </c>
      <c r="BB335" s="108">
        <f t="shared" si="3144"/>
        <v>2675693.4840999995</v>
      </c>
      <c r="BC335" s="108">
        <f t="shared" si="3144"/>
        <v>0</v>
      </c>
      <c r="BD335" s="108">
        <f t="shared" si="3144"/>
        <v>0</v>
      </c>
      <c r="BE335" s="108">
        <f t="shared" si="3144"/>
        <v>0</v>
      </c>
      <c r="BF335" s="108">
        <f t="shared" si="3144"/>
        <v>0</v>
      </c>
      <c r="BG335" s="108">
        <v>0</v>
      </c>
      <c r="BH335" s="108">
        <f t="shared" ref="BH335:BI335" si="3146">SUM(BH336:BH344)</f>
        <v>0</v>
      </c>
      <c r="BI335" s="108">
        <f t="shared" si="3146"/>
        <v>0</v>
      </c>
      <c r="BJ335" s="108">
        <f t="shared" si="3144"/>
        <v>0</v>
      </c>
      <c r="BK335" s="108">
        <f t="shared" si="3144"/>
        <v>187</v>
      </c>
      <c r="BL335" s="108">
        <f t="shared" si="3144"/>
        <v>7142184.0780675001</v>
      </c>
      <c r="BM335" s="108">
        <f t="shared" si="3144"/>
        <v>102</v>
      </c>
      <c r="BN335" s="108">
        <f t="shared" si="3144"/>
        <v>4007747.1840233337</v>
      </c>
      <c r="BO335" s="108">
        <f t="shared" si="3144"/>
        <v>0</v>
      </c>
      <c r="BP335" s="108">
        <f t="shared" si="3144"/>
        <v>0</v>
      </c>
      <c r="BQ335" s="108">
        <f t="shared" si="3144"/>
        <v>5</v>
      </c>
      <c r="BR335" s="108">
        <f t="shared" si="3144"/>
        <v>269791.87535999995</v>
      </c>
      <c r="BS335" s="108">
        <f t="shared" si="3144"/>
        <v>33</v>
      </c>
      <c r="BT335" s="108">
        <f t="shared" si="3144"/>
        <v>837738.70180000016</v>
      </c>
      <c r="BU335" s="108">
        <f t="shared" si="3144"/>
        <v>42</v>
      </c>
      <c r="BV335" s="108">
        <f t="shared" si="3144"/>
        <v>1003883.7105266666</v>
      </c>
      <c r="BW335" s="108">
        <f t="shared" si="3144"/>
        <v>0</v>
      </c>
      <c r="BX335" s="108">
        <f t="shared" si="3144"/>
        <v>0</v>
      </c>
      <c r="BY335" s="108">
        <f t="shared" si="3144"/>
        <v>0</v>
      </c>
      <c r="BZ335" s="108">
        <f t="shared" si="3144"/>
        <v>0</v>
      </c>
      <c r="CA335" s="108">
        <f t="shared" ref="CA335:DR335" si="3147">SUM(CA336:CA344)</f>
        <v>1</v>
      </c>
      <c r="CB335" s="108">
        <f t="shared" si="3147"/>
        <v>34497.197466666657</v>
      </c>
      <c r="CC335" s="108">
        <f t="shared" si="3147"/>
        <v>30</v>
      </c>
      <c r="CD335" s="108">
        <f t="shared" si="3147"/>
        <v>1284628.4724000001</v>
      </c>
      <c r="CE335" s="108">
        <f t="shared" si="3147"/>
        <v>0</v>
      </c>
      <c r="CF335" s="108">
        <f t="shared" si="3147"/>
        <v>0</v>
      </c>
      <c r="CG335" s="108">
        <f t="shared" si="3147"/>
        <v>0</v>
      </c>
      <c r="CH335" s="108">
        <f t="shared" si="3147"/>
        <v>0</v>
      </c>
      <c r="CI335" s="108">
        <f t="shared" si="3147"/>
        <v>156</v>
      </c>
      <c r="CJ335" s="108">
        <f t="shared" si="3147"/>
        <v>4565795.6701933341</v>
      </c>
      <c r="CK335" s="108">
        <f t="shared" si="3147"/>
        <v>23</v>
      </c>
      <c r="CL335" s="108">
        <f t="shared" si="3147"/>
        <v>824599.60671666672</v>
      </c>
      <c r="CM335" s="108">
        <f t="shared" si="3147"/>
        <v>344</v>
      </c>
      <c r="CN335" s="108">
        <f t="shared" si="3147"/>
        <v>15818486.933101999</v>
      </c>
      <c r="CO335" s="108">
        <f t="shared" si="3147"/>
        <v>141</v>
      </c>
      <c r="CP335" s="108">
        <f t="shared" si="3147"/>
        <v>7612929.9103619987</v>
      </c>
      <c r="CQ335" s="113">
        <f t="shared" si="3147"/>
        <v>8</v>
      </c>
      <c r="CR335" s="108">
        <f t="shared" si="3147"/>
        <v>334860.72713333328</v>
      </c>
      <c r="CS335" s="108">
        <f t="shared" si="3147"/>
        <v>76</v>
      </c>
      <c r="CT335" s="108">
        <f t="shared" si="3147"/>
        <v>4101443.6910159998</v>
      </c>
      <c r="CU335" s="108">
        <f t="shared" si="3147"/>
        <v>56</v>
      </c>
      <c r="CV335" s="108">
        <f t="shared" si="3147"/>
        <v>2462886.2080760002</v>
      </c>
      <c r="CW335" s="108">
        <f t="shared" si="3147"/>
        <v>76</v>
      </c>
      <c r="CX335" s="108">
        <f t="shared" si="3147"/>
        <v>4038028.7924969997</v>
      </c>
      <c r="CY335" s="108">
        <f t="shared" si="3147"/>
        <v>38</v>
      </c>
      <c r="CZ335" s="108">
        <f t="shared" si="3147"/>
        <v>1673610.6866919997</v>
      </c>
      <c r="DA335" s="108">
        <f t="shared" si="3147"/>
        <v>111</v>
      </c>
      <c r="DB335" s="108">
        <f t="shared" si="3147"/>
        <v>5557561.9913519993</v>
      </c>
      <c r="DC335" s="108">
        <f t="shared" si="3147"/>
        <v>65</v>
      </c>
      <c r="DD335" s="108">
        <f t="shared" si="3147"/>
        <v>2820740.6721666665</v>
      </c>
      <c r="DE335" s="108">
        <f t="shared" si="3147"/>
        <v>11</v>
      </c>
      <c r="DF335" s="108">
        <f t="shared" si="3147"/>
        <v>501941.66573833331</v>
      </c>
      <c r="DG335" s="108">
        <f t="shared" si="3147"/>
        <v>0</v>
      </c>
      <c r="DH335" s="108">
        <f t="shared" si="3147"/>
        <v>0</v>
      </c>
      <c r="DI335" s="108">
        <f t="shared" si="3147"/>
        <v>107</v>
      </c>
      <c r="DJ335" s="108">
        <f t="shared" si="3147"/>
        <v>6055089.5164199993</v>
      </c>
      <c r="DK335" s="108">
        <f t="shared" si="3147"/>
        <v>11</v>
      </c>
      <c r="DL335" s="108">
        <f t="shared" si="3147"/>
        <v>767938.06156249996</v>
      </c>
      <c r="DM335" s="108">
        <f t="shared" si="3147"/>
        <v>35</v>
      </c>
      <c r="DN335" s="108">
        <f t="shared" si="3147"/>
        <v>2723190.7116345833</v>
      </c>
      <c r="DO335" s="108">
        <f t="shared" si="3147"/>
        <v>0</v>
      </c>
      <c r="DP335" s="108">
        <f t="shared" si="3147"/>
        <v>0</v>
      </c>
      <c r="DQ335" s="108">
        <f t="shared" si="3147"/>
        <v>3360</v>
      </c>
      <c r="DR335" s="108">
        <f t="shared" si="3147"/>
        <v>145433810.94945595</v>
      </c>
    </row>
    <row r="336" spans="1:122" ht="15.75" customHeight="1" x14ac:dyDescent="0.25">
      <c r="A336" s="51"/>
      <c r="B336" s="52">
        <v>291</v>
      </c>
      <c r="C336" s="38" t="s">
        <v>467</v>
      </c>
      <c r="D336" s="39">
        <f t="shared" si="3143"/>
        <v>19063</v>
      </c>
      <c r="E336" s="40">
        <v>18530</v>
      </c>
      <c r="F336" s="40">
        <v>18715</v>
      </c>
      <c r="G336" s="53">
        <v>1.02</v>
      </c>
      <c r="H336" s="42">
        <v>1</v>
      </c>
      <c r="I336" s="42">
        <v>1</v>
      </c>
      <c r="J336" s="43"/>
      <c r="K336" s="39">
        <v>1.4</v>
      </c>
      <c r="L336" s="39">
        <v>1.68</v>
      </c>
      <c r="M336" s="39">
        <v>2.23</v>
      </c>
      <c r="N336" s="39">
        <v>2.57</v>
      </c>
      <c r="O336" s="44">
        <v>110</v>
      </c>
      <c r="P336" s="44">
        <f t="shared" ref="P336:P344" si="3148">(O336/12*5*$D336*$G336*$H336*$K336*P$8)+(O336/12*4*$E336*$G336*$I336*$K336*P$9)+(O336/12*3*$F336*$G336*$I336*$K336*P$9)</f>
        <v>3135835.8184999996</v>
      </c>
      <c r="Q336" s="44">
        <v>0</v>
      </c>
      <c r="R336" s="44">
        <f t="shared" ref="R336:R344" si="3149">(Q336/12*5*$D336*$G336*$H336*$K336*R$8)+(Q336/12*4*$E336*$G336*$I336*$K336*R$9)+(Q336/12*3*$F336*$G336*$I336*$K336*R$9)</f>
        <v>0</v>
      </c>
      <c r="S336" s="44">
        <v>0</v>
      </c>
      <c r="T336" s="44">
        <f t="shared" ref="T336:T344" si="3150">(S336/12*5*$D336*$G336*$H336*$K336*T$8)+(S336/12*4*$E336*$G336*$I336*$K336*T$9)+(S336/12*3*$F336*$G336*$I336*$K336*T$9)</f>
        <v>0</v>
      </c>
      <c r="U336" s="44"/>
      <c r="V336" s="44">
        <f t="shared" ref="V336:V344" si="3151">(U336/12*5*$D336*$G336*$H336*$K336*V$8)+(U336/12*4*$E336*$G336*$I336*$K336*V$9)+(U336/12*3*$F336*$G336*$I336*$K336*V$9)</f>
        <v>0</v>
      </c>
      <c r="W336" s="44">
        <v>0</v>
      </c>
      <c r="X336" s="44">
        <f t="shared" ref="X336:X344" si="3152">(W336/12*5*$D336*$G336*$H336*$K336*X$8)+(W336/12*4*$E336*$G336*$I336*$K336*X$9)+(W336/12*3*$F336*$G336*$I336*$K336*X$9)</f>
        <v>0</v>
      </c>
      <c r="Y336" s="44"/>
      <c r="Z336" s="44">
        <f t="shared" ref="Z336:Z344" si="3153">(Y336/12*5*$D336*$G336*$H336*$K336*Z$8)+(Y336/12*4*$E336*$G336*$I336*$K336*Z$9)+(Y336/12*3*$F336*$G336*$I336*$K336*Z$9)</f>
        <v>0</v>
      </c>
      <c r="AA336" s="44">
        <v>0</v>
      </c>
      <c r="AB336" s="44">
        <f t="shared" ref="AB336:AB344" si="3154">(AA336/12*5*$D336*$G336*$H336*$K336*AB$8)+(AA336/12*4*$E336*$G336*$I336*$K336*AB$9)+(AA336/12*3*$F336*$G336*$I336*$K336*AB$9)</f>
        <v>0</v>
      </c>
      <c r="AC336" s="44">
        <v>0</v>
      </c>
      <c r="AD336" s="44">
        <f t="shared" ref="AD336:AD344" si="3155">(AC336/12*5*$D336*$G336*$H336*$K336*AD$8)+(AC336/12*4*$E336*$G336*$I336*$K336*AD$9)+(AC336/12*3*$F336*$G336*$I336*$K336*AD$9)</f>
        <v>0</v>
      </c>
      <c r="AE336" s="44">
        <v>0</v>
      </c>
      <c r="AF336" s="44">
        <f t="shared" ref="AF336:AF344" si="3156">(AE336/12*5*$D336*$G336*$H336*$K336*AF$8)+(AE336/12*4*$E336*$G336*$I336*$K336*AF$9)+(AE336/12*3*$F336*$G336*$I336*$K336*AF$9)</f>
        <v>0</v>
      </c>
      <c r="AG336" s="44">
        <v>0</v>
      </c>
      <c r="AH336" s="44">
        <f t="shared" ref="AH336:AH344" si="3157">(AG336/12*5*$D336*$G336*$H336*$K336*AH$8)+(AG336/12*4*$E336*$G336*$I336*$K336*AH$9)+(AG336/12*3*$F336*$G336*$I336*$K336*AH$9)</f>
        <v>0</v>
      </c>
      <c r="AI336" s="44"/>
      <c r="AJ336" s="44">
        <f t="shared" ref="AJ336:AJ344" si="3158">(AI336/12*5*$D336*$G336*$H336*$K336*AJ$8)+(AI336/12*4*$E336*$G336*$I336*$K336*AJ$9)+(AI336/12*3*$F336*$G336*$I336*$K336*AJ$9)</f>
        <v>0</v>
      </c>
      <c r="AK336" s="44"/>
      <c r="AL336" s="44">
        <f t="shared" ref="AL336:AL344" si="3159">(AK336/12*5*$D336*$G336*$H336*$K336*AL$8)+(AK336/12*4*$E336*$G336*$I336*$K336*AL$9)+(AK336/12*3*$F336*$G336*$I336*$K336*AL$9)</f>
        <v>0</v>
      </c>
      <c r="AM336" s="47">
        <v>0</v>
      </c>
      <c r="AN336" s="44">
        <f t="shared" ref="AN336:AN344" si="3160">(AM336/12*5*$D336*$G336*$H336*$K336*AN$8)+(AM336/12*4*$E336*$G336*$I336*$K336*AN$9)+(AM336/12*3*$F336*$G336*$I336*$K336*AN$9)</f>
        <v>0</v>
      </c>
      <c r="AO336" s="48">
        <v>7</v>
      </c>
      <c r="AP336" s="44">
        <f t="shared" ref="AP336:AP344" si="3161">(AO336/12*5*$D336*$G336*$H336*$L336*AP$8)+(AO336/12*4*$E336*$G336*$I336*$L336*AP$9)+(AO336/12*3*$F336*$G336*$I336*$L336*AP$9)</f>
        <v>230660.15901600002</v>
      </c>
      <c r="AQ336" s="44">
        <v>3</v>
      </c>
      <c r="AR336" s="44">
        <f t="shared" ref="AR336:AR344" si="3162">(AQ336/12*5*$D336*$G336*$H336*$L336*AR$8)+(AQ336/12*4*$E336*$G336*$I336*$L336*AR$9)+(AQ336/12*3*$F336*$G336*$I336*$L336*AR$9)</f>
        <v>87382.954259999984</v>
      </c>
      <c r="AS336" s="44">
        <v>13</v>
      </c>
      <c r="AT336" s="44">
        <f t="shared" ref="AT336:AT344" si="3163">(AS336/12*5*$D336*$G336*$H336*$L336*AT$8)+(AS336/12*4*$E336*$G336*$I336*$L336*AT$9)+(AS336/12*3*$F336*$G336*$I336*$L336*AT$10)</f>
        <v>428368.86674399994</v>
      </c>
      <c r="AU336" s="44">
        <v>0</v>
      </c>
      <c r="AV336" s="44">
        <f t="shared" ref="AV336:AV344" si="3164">(AU336/12*5*$D336*$G336*$H336*$L336*AV$8)+(AU336/12*4*$E336*$G336*$I336*$L336*AV$9)+(AU336/12*3*$F336*$G336*$I336*$L336*AV$9)</f>
        <v>0</v>
      </c>
      <c r="AW336" s="44"/>
      <c r="AX336" s="44">
        <f t="shared" ref="AX336:AX344" si="3165">(AW336/12*5*$D336*$G336*$H336*$K336*AX$8)+(AW336/12*4*$E336*$G336*$I336*$K336*AX$9)+(AW336/12*3*$F336*$G336*$I336*$K336*AX$9)</f>
        <v>0</v>
      </c>
      <c r="AY336" s="44"/>
      <c r="AZ336" s="44">
        <f t="shared" ref="AZ336:AZ344" si="3166">(AY336/12*5*$D336*$G336*$H336*$K336*AZ$8)+(AY336/12*4*$E336*$G336*$I336*$K336*AZ$9)+(AY336/12*3*$F336*$G336*$I336*$K336*AZ$9)</f>
        <v>0</v>
      </c>
      <c r="BA336" s="44">
        <v>9</v>
      </c>
      <c r="BB336" s="44">
        <f t="shared" ref="BB336:BB344" si="3167">(BA336/12*5*$D336*$G336*$H336*$L336*BB$8)+(BA336/12*4*$E336*$G336*$I336*$L336*BB$9)+(BA336/12*3*$F336*$G336*$I336*$L336*BB$9)</f>
        <v>288465.83892000001</v>
      </c>
      <c r="BC336" s="44">
        <v>0</v>
      </c>
      <c r="BD336" s="44">
        <f t="shared" ref="BD336:BD344" si="3168">(BC336/12*5*$D336*$G336*$H336*$K336*BD$8)+(BC336/12*4*$E336*$G336*$I336*$K336*BD$9)+(BC336/12*3*$F336*$G336*$I336*$K336*BD$9)</f>
        <v>0</v>
      </c>
      <c r="BE336" s="44">
        <v>0</v>
      </c>
      <c r="BF336" s="44">
        <f t="shared" ref="BF336:BF344" si="3169">(BE336/12*5*$D336*$G336*$H336*$K336*BF$8)+(BE336/12*4*$E336*$G336*$I336*$K336*BF$9)+(BE336/12*3*$F336*$G336*$I336*$K336*BF$9)</f>
        <v>0</v>
      </c>
      <c r="BG336" s="44">
        <v>0</v>
      </c>
      <c r="BH336" s="44">
        <f t="shared" ref="BH336:BH344" si="3170">(BG336/12*5*$D336*$G336*$H336*$K336*BH$8)+(BG336/12*4*$E336*$G336*$I336*$K336*BH$9)+(BG336/12*3*$F336*$G336*$I336*$K336*BH$9)</f>
        <v>0</v>
      </c>
      <c r="BI336" s="44">
        <v>0</v>
      </c>
      <c r="BJ336" s="44">
        <f t="shared" ref="BJ336:BJ344" si="3171">(BI336/12*5*$D336*$G336*$H336*$L336*BJ$8)+(BI336/12*4*$E336*$G336*$I336*$L336*BJ$9)+(BI336/12*3*$F336*$G336*$I336*$L336*BJ$9)</f>
        <v>0</v>
      </c>
      <c r="BK336" s="44">
        <v>46</v>
      </c>
      <c r="BL336" s="44">
        <f t="shared" ref="BL336:BL344" si="3172">(BK336/12*5*$D336*$G336*$H336*$K336*BL$8)+(BK336/12*4*$E336*$G336*$I336*$K336*BL$9)+(BK336/12*3*$F336*$G336*$I336*$K336*BL$9)</f>
        <v>1320219.3473700001</v>
      </c>
      <c r="BM336" s="44">
        <v>5</v>
      </c>
      <c r="BN336" s="44">
        <f t="shared" ref="BN336:BN344" si="3173">(BM336/12*5*$D336*$G336*$H336*$K336*BN$8)+(BM336/12*4*$E336*$G336*$I336*$K336*BN$9)+(BM336/12*3*$F336*$G336*$I336*$K336*BN$10)</f>
        <v>137297.71369999999</v>
      </c>
      <c r="BO336" s="54">
        <v>0</v>
      </c>
      <c r="BP336" s="44">
        <f t="shared" ref="BP336:BP344" si="3174">(BO336/12*5*$D336*$G336*$H336*$L336*BP$8)+(BO336/12*4*$E336*$G336*$I336*$L336*BP$9)+(BO336/12*3*$F336*$G336*$I336*$L336*BP$9)</f>
        <v>0</v>
      </c>
      <c r="BQ336" s="44"/>
      <c r="BR336" s="44">
        <f t="shared" ref="BR336:BR344" si="3175">(BQ336/12*5*$D336*$G336*$H336*$L336*BR$8)+(BQ336/12*4*$E336*$G336*$I336*$L336*BR$9)+(BQ336/12*3*$F336*$G336*$I336*$L336*BR$9)</f>
        <v>0</v>
      </c>
      <c r="BS336" s="44">
        <v>0</v>
      </c>
      <c r="BT336" s="44">
        <f t="shared" ref="BT336:BT344" si="3176">(BS336/12*5*$D336*$G336*$H336*$K336*BT$8)+(BS336/12*4*$E336*$G336*$I336*$K336*BT$9)+(BS336/12*3*$F336*$G336*$I336*$K336*BT$9)</f>
        <v>0</v>
      </c>
      <c r="BU336" s="44">
        <v>25</v>
      </c>
      <c r="BV336" s="44">
        <f t="shared" ref="BV336:BV344" si="3177">(BU336/12*5*$D336*$G336*$H336*$K336*BV$8)+(BU336/12*4*$E336*$G336*$I336*$K336*BV$9)+(BU336/12*3*$F336*$G336*$I336*$K336*BV$9)</f>
        <v>506009.777</v>
      </c>
      <c r="BW336" s="44"/>
      <c r="BX336" s="44">
        <f t="shared" ref="BX336:BX344" si="3178">(BW336/12*5*$D336*$G336*$H336*$L336*BX$8)+(BW336/12*4*$E336*$G336*$I336*$L336*BX$9)+(BW336/12*3*$F336*$G336*$I336*$L336*BX$9)</f>
        <v>0</v>
      </c>
      <c r="BY336" s="44"/>
      <c r="BZ336" s="44">
        <f t="shared" ref="BZ336:BZ344" si="3179">(BY336/12*5*$D336*$G336*$H336*$L336*BZ$8)+(BY336/12*4*$E336*$G336*$I336*$L336*BZ$9)+(BY336/12*3*$F336*$G336*$I336*$L336*BZ$9)</f>
        <v>0</v>
      </c>
      <c r="CA336" s="44">
        <v>0</v>
      </c>
      <c r="CB336" s="44">
        <f t="shared" ref="CB336:CB344" si="3180">(CA336/12*5*$D336*$G336*$H336*$K336*CB$8)+(CA336/12*4*$E336*$G336*$I336*$K336*CB$9)+(CA336/12*3*$F336*$G336*$I336*$K336*CB$9)</f>
        <v>0</v>
      </c>
      <c r="CC336" s="44"/>
      <c r="CD336" s="44">
        <f t="shared" ref="CD336:CD344" si="3181">(CC336/12*5*$D336*$G336*$H336*$L336*CD$8)+(CC336/12*4*$E336*$G336*$I336*$L336*CD$9)+(CC336/12*3*$F336*$G336*$I336*$L336*CD$9)</f>
        <v>0</v>
      </c>
      <c r="CE336" s="44">
        <v>0</v>
      </c>
      <c r="CF336" s="44">
        <f t="shared" ref="CF336:CF344" si="3182">(CE336/12*5*$D336*$G336*$H336*$K336*CF$8)+(CE336/12*4*$E336*$G336*$I336*$K336*CF$9)+(CE336/12*3*$F336*$G336*$I336*$K336*CF$9)</f>
        <v>0</v>
      </c>
      <c r="CG336" s="44"/>
      <c r="CH336" s="44">
        <f t="shared" ref="CH336:CH344" si="3183">(CG336/12*5*$D336*$G336*$H336*$K336*CH$8)+(CG336/12*4*$E336*$G336*$I336*$K336*CH$9)+(CG336/12*3*$F336*$G336*$I336*$K336*CH$9)</f>
        <v>0</v>
      </c>
      <c r="CI336" s="44">
        <v>5</v>
      </c>
      <c r="CJ336" s="44">
        <f t="shared" ref="CJ336:CJ344" si="3184">(CI336/12*5*$D336*$G336*$H336*$K336*CJ$8)+(CI336/12*4*$E336*$G336*$I336*$K336*CJ$9)+(CI336/12*3*$F336*$G336*$I336*$K336*CJ$9)</f>
        <v>101201.95540000001</v>
      </c>
      <c r="CK336" s="44">
        <v>5</v>
      </c>
      <c r="CL336" s="44">
        <f t="shared" ref="CL336:CL344" si="3185">(CK336/12*5*$D336*$G336*$H336*$K336*CL$8)+(CK336/12*4*$E336*$G336*$I336*$K336*CL$9)+(CK336/12*3*$F336*$G336*$I336*$K336*CL$9)</f>
        <v>133548.99950000001</v>
      </c>
      <c r="CM336" s="44">
        <v>32</v>
      </c>
      <c r="CN336" s="44">
        <f t="shared" ref="CN336:CN344" si="3186">(CM336/12*5*$D336*$G336*$H336*$L336*CN$8)+(CM336/12*4*$E336*$G336*$I336*$L336*CN$9)+(CM336/12*3*$F336*$G336*$I336*$L336*CN$9)</f>
        <v>1045299.8613119998</v>
      </c>
      <c r="CO336" s="44">
        <v>3</v>
      </c>
      <c r="CP336" s="44">
        <f t="shared" ref="CP336:CP344" si="3187">(CO336/12*5*$D336*$G336*$H336*$L336*CP$8)+(CO336/12*4*$E336*$G336*$I336*$L336*CP$9)+(CO336/12*3*$F336*$G336*$I336*$L336*CP$9)</f>
        <v>112658.697774</v>
      </c>
      <c r="CQ336" s="49"/>
      <c r="CR336" s="44">
        <f t="shared" ref="CR336:CR344" si="3188">(CQ336/12*5*$D336*$G336*$H336*$K336*CR$8)+(CQ336/12*4*$E336*$G336*$I336*$K336*CR$9)+(CQ336/12*3*$F336*$G336*$I336*$K336*CR$9)</f>
        <v>0</v>
      </c>
      <c r="CS336" s="44">
        <v>2</v>
      </c>
      <c r="CT336" s="44">
        <f t="shared" ref="CT336:CT344" si="3189">(CS336/12*5*$D336*$G336*$H336*$L336*CT$8)+(CS336/12*4*$E336*$G336*$I336*$L336*CT$9)+(CS336/12*3*$F336*$G336*$I336*$L336*CT$9)</f>
        <v>73407.13396799998</v>
      </c>
      <c r="CU336" s="44">
        <v>10</v>
      </c>
      <c r="CV336" s="44">
        <f t="shared" ref="CV336:CV344" si="3190">(CU336/12*5*$D336*$G336*$H336*$L336*CV$8)+(CU336/12*4*$E336*$G336*$I336*$L336*CV$9)+(CU336/12*3*$F336*$G336*$I336*$L336*CV$9)</f>
        <v>319042.91748000006</v>
      </c>
      <c r="CW336" s="44"/>
      <c r="CX336" s="44">
        <f t="shared" ref="CX336:CX344" si="3191">(CW336/12*5*$D336*$G336*$H336*$L336*CX$8)+(CW336/12*4*$E336*$G336*$I336*$L336*CX$9)+(CW336/12*3*$F336*$G336*$I336*$L336*CX$9)</f>
        <v>0</v>
      </c>
      <c r="CY336" s="44">
        <v>21</v>
      </c>
      <c r="CZ336" s="44">
        <f t="shared" ref="CZ336:CZ344" si="3192">(CY336/12*5*$D336*$G336*$H336*$L336*CZ$8)+(CY336/12*4*$E336*$G336*$I336*$L336*CZ$9)+(CY336/12*3*$F336*$G336*$I336*$L336*CZ$9)</f>
        <v>770774.90666400001</v>
      </c>
      <c r="DA336" s="44">
        <v>6</v>
      </c>
      <c r="DB336" s="44">
        <f t="shared" ref="DB336:DB344" si="3193">(DA336/12*5*$D336*$G336*$H336*$L336*DB$8)+(DA336/12*4*$E336*$G336*$I336*$L336*DB$9)+(DA336/12*3*$F336*$G336*$I336*$L336*DB$9)</f>
        <v>220629.73136399998</v>
      </c>
      <c r="DC336" s="44">
        <v>1</v>
      </c>
      <c r="DD336" s="44">
        <f t="shared" ref="DD336:DD344" si="3194">(DC336/12*5*$D336*$G336*$H336*$K336*DD$8)+(DC336/12*4*$E336*$G336*$I336*$K336*DD$9)+(DC336/12*3*$F336*$G336*$I336*$K336*DD$9)</f>
        <v>30333.742599999994</v>
      </c>
      <c r="DE336" s="44"/>
      <c r="DF336" s="44">
        <f t="shared" ref="DF336:DF344" si="3195">(DE336/12*5*$D336*$G336*$H336*$K336*DF$8)+(DE336/12*4*$E336*$G336*$I336*$K336*DF$9)+(DE336/12*3*$F336*$G336*$I336*$K336*DF$9)</f>
        <v>0</v>
      </c>
      <c r="DG336" s="44"/>
      <c r="DH336" s="44">
        <f t="shared" ref="DH336:DH344" si="3196">(DG336/12*5*$D336*$G336*$H336*$L336*DH$8)+(DG336/12*4*$E336*$G336*$I336*$L336*DH$9)+(DG336/12*3*$F336*$G336*$I336*$L336*DH$9)</f>
        <v>0</v>
      </c>
      <c r="DI336" s="44">
        <v>9</v>
      </c>
      <c r="DJ336" s="44">
        <f t="shared" ref="DJ336:DJ344" si="3197">(DI336/12*5*$D336*$G336*$H336*$L336*DJ$8)+(DI336/12*4*$E336*$G336*$I336*$L336*DJ$9)+(DI336/12*3*$F336*$G336*$I336*$L336*DJ$9)</f>
        <v>355248.42947999999</v>
      </c>
      <c r="DK336" s="44">
        <v>1</v>
      </c>
      <c r="DL336" s="44">
        <f t="shared" ref="DL336:DL344" si="3198">(DK336/12*5*$D336*$G336*$H336*$M336*DL$8)+(DK336/12*4*$E336*$G336*$I336*$M336*DL$9)+(DK336/12*3*$F336*$G336*$I336*$M336*DL$9)</f>
        <v>54020.470537499998</v>
      </c>
      <c r="DM336" s="44">
        <v>1</v>
      </c>
      <c r="DN336" s="44">
        <f t="shared" si="3140"/>
        <v>58390.887657499989</v>
      </c>
      <c r="DO336" s="44"/>
      <c r="DP336" s="44">
        <f t="shared" si="3142"/>
        <v>0</v>
      </c>
      <c r="DQ336" s="44">
        <f t="shared" ref="DQ336:DR344" si="3199">SUM(O336,Q336,S336,U336,W336,Y336,AA336,AC336,AE336,AG336,AI336,AK336,AM336,AO336,AQ336,AS336,AU336,AW336,AY336,BA336,BC336,BE336,BG336,BI336,BK336,BM336,BO336,BQ336,BS336,BU336,BW336,BY336,CA336,CC336,CE336,CG336,CI336,CK336,CM336,CO336,CQ336,CS336,CU336,CW336,CY336,DA336,DC336,DE336,DG336,DI336,DK336,DM336,DO336)</f>
        <v>314</v>
      </c>
      <c r="DR336" s="44">
        <f t="shared" si="3199"/>
        <v>9408798.2092470024</v>
      </c>
    </row>
    <row r="337" spans="1:122" ht="15.75" customHeight="1" x14ac:dyDescent="0.25">
      <c r="A337" s="51"/>
      <c r="B337" s="52">
        <v>292</v>
      </c>
      <c r="C337" s="38" t="s">
        <v>468</v>
      </c>
      <c r="D337" s="39">
        <f t="shared" si="3143"/>
        <v>19063</v>
      </c>
      <c r="E337" s="40">
        <v>18530</v>
      </c>
      <c r="F337" s="40">
        <v>18715</v>
      </c>
      <c r="G337" s="53">
        <v>1.49</v>
      </c>
      <c r="H337" s="42">
        <v>1</v>
      </c>
      <c r="I337" s="42">
        <v>1</v>
      </c>
      <c r="J337" s="43"/>
      <c r="K337" s="39">
        <v>1.4</v>
      </c>
      <c r="L337" s="39">
        <v>1.68</v>
      </c>
      <c r="M337" s="39">
        <v>2.23</v>
      </c>
      <c r="N337" s="39">
        <v>2.57</v>
      </c>
      <c r="O337" s="44">
        <v>614</v>
      </c>
      <c r="P337" s="44">
        <f t="shared" si="3148"/>
        <v>25569079.82988333</v>
      </c>
      <c r="Q337" s="44">
        <v>100</v>
      </c>
      <c r="R337" s="44">
        <f t="shared" si="3149"/>
        <v>4164345.2491666665</v>
      </c>
      <c r="S337" s="44"/>
      <c r="T337" s="44">
        <f t="shared" si="3150"/>
        <v>0</v>
      </c>
      <c r="U337" s="44"/>
      <c r="V337" s="44">
        <f t="shared" si="3151"/>
        <v>0</v>
      </c>
      <c r="W337" s="44"/>
      <c r="X337" s="44">
        <f t="shared" si="3152"/>
        <v>0</v>
      </c>
      <c r="Y337" s="44">
        <v>113</v>
      </c>
      <c r="Z337" s="44">
        <f t="shared" si="3153"/>
        <v>4705710.1315583335</v>
      </c>
      <c r="AA337" s="44"/>
      <c r="AB337" s="44">
        <f t="shared" si="3154"/>
        <v>0</v>
      </c>
      <c r="AC337" s="44"/>
      <c r="AD337" s="44">
        <f t="shared" si="3155"/>
        <v>0</v>
      </c>
      <c r="AE337" s="44">
        <v>0</v>
      </c>
      <c r="AF337" s="44">
        <f t="shared" si="3156"/>
        <v>0</v>
      </c>
      <c r="AG337" s="44">
        <v>0</v>
      </c>
      <c r="AH337" s="44">
        <f t="shared" si="3157"/>
        <v>0</v>
      </c>
      <c r="AI337" s="44">
        <v>4</v>
      </c>
      <c r="AJ337" s="44">
        <f t="shared" si="3158"/>
        <v>141830.72096666665</v>
      </c>
      <c r="AK337" s="44"/>
      <c r="AL337" s="44">
        <f t="shared" si="3159"/>
        <v>0</v>
      </c>
      <c r="AM337" s="47">
        <v>0</v>
      </c>
      <c r="AN337" s="44">
        <f t="shared" si="3160"/>
        <v>0</v>
      </c>
      <c r="AO337" s="48">
        <v>4</v>
      </c>
      <c r="AP337" s="44">
        <f t="shared" si="3161"/>
        <v>192539.85262399999</v>
      </c>
      <c r="AQ337" s="44">
        <v>4</v>
      </c>
      <c r="AR337" s="44">
        <f t="shared" si="3162"/>
        <v>170196.86515999999</v>
      </c>
      <c r="AS337" s="44">
        <v>302</v>
      </c>
      <c r="AT337" s="44">
        <f t="shared" si="3163"/>
        <v>14536758.873112001</v>
      </c>
      <c r="AU337" s="44"/>
      <c r="AV337" s="44">
        <f t="shared" si="3164"/>
        <v>0</v>
      </c>
      <c r="AW337" s="44"/>
      <c r="AX337" s="44">
        <f t="shared" si="3165"/>
        <v>0</v>
      </c>
      <c r="AY337" s="44"/>
      <c r="AZ337" s="44">
        <f t="shared" si="3166"/>
        <v>0</v>
      </c>
      <c r="BA337" s="44">
        <v>45</v>
      </c>
      <c r="BB337" s="44">
        <f t="shared" si="3167"/>
        <v>2106931.8626999995</v>
      </c>
      <c r="BC337" s="44"/>
      <c r="BD337" s="44">
        <f t="shared" si="3168"/>
        <v>0</v>
      </c>
      <c r="BE337" s="44"/>
      <c r="BF337" s="44">
        <f t="shared" si="3169"/>
        <v>0</v>
      </c>
      <c r="BG337" s="44"/>
      <c r="BH337" s="44">
        <f t="shared" si="3170"/>
        <v>0</v>
      </c>
      <c r="BI337" s="44"/>
      <c r="BJ337" s="44">
        <f t="shared" si="3171"/>
        <v>0</v>
      </c>
      <c r="BK337" s="44">
        <v>130</v>
      </c>
      <c r="BL337" s="44">
        <f t="shared" si="3172"/>
        <v>5450266.1463250006</v>
      </c>
      <c r="BM337" s="44">
        <v>95</v>
      </c>
      <c r="BN337" s="44">
        <f t="shared" si="3173"/>
        <v>3810684.5831833337</v>
      </c>
      <c r="BO337" s="54"/>
      <c r="BP337" s="44">
        <f t="shared" si="3174"/>
        <v>0</v>
      </c>
      <c r="BQ337" s="44"/>
      <c r="BR337" s="44">
        <f t="shared" si="3175"/>
        <v>0</v>
      </c>
      <c r="BS337" s="44"/>
      <c r="BT337" s="44">
        <f t="shared" si="3176"/>
        <v>0</v>
      </c>
      <c r="BU337" s="44">
        <v>16</v>
      </c>
      <c r="BV337" s="44">
        <f t="shared" si="3177"/>
        <v>473069.53269333323</v>
      </c>
      <c r="BW337" s="44"/>
      <c r="BX337" s="44">
        <f t="shared" si="3178"/>
        <v>0</v>
      </c>
      <c r="BY337" s="44"/>
      <c r="BZ337" s="44">
        <f t="shared" si="3179"/>
        <v>0</v>
      </c>
      <c r="CA337" s="44"/>
      <c r="CB337" s="44">
        <f t="shared" si="3180"/>
        <v>0</v>
      </c>
      <c r="CC337" s="44">
        <v>30</v>
      </c>
      <c r="CD337" s="44">
        <f t="shared" si="3181"/>
        <v>1284628.4724000001</v>
      </c>
      <c r="CE337" s="44"/>
      <c r="CF337" s="44">
        <f t="shared" si="3182"/>
        <v>0</v>
      </c>
      <c r="CG337" s="44"/>
      <c r="CH337" s="44">
        <f t="shared" si="3183"/>
        <v>0</v>
      </c>
      <c r="CI337" s="44">
        <v>151</v>
      </c>
      <c r="CJ337" s="44">
        <f t="shared" si="3184"/>
        <v>4464593.7147933338</v>
      </c>
      <c r="CK337" s="44">
        <v>17</v>
      </c>
      <c r="CL337" s="44">
        <f t="shared" si="3185"/>
        <v>663293.36418333335</v>
      </c>
      <c r="CM337" s="44">
        <v>303</v>
      </c>
      <c r="CN337" s="44">
        <f t="shared" si="3186"/>
        <v>14458380.158900999</v>
      </c>
      <c r="CO337" s="44">
        <v>116</v>
      </c>
      <c r="CP337" s="44">
        <f t="shared" si="3187"/>
        <v>6363375.5958359996</v>
      </c>
      <c r="CQ337" s="49">
        <v>6</v>
      </c>
      <c r="CR337" s="44">
        <f t="shared" si="3188"/>
        <v>265866.33219999995</v>
      </c>
      <c r="CS337" s="44">
        <v>70</v>
      </c>
      <c r="CT337" s="44">
        <f t="shared" si="3189"/>
        <v>3753119.6435599998</v>
      </c>
      <c r="CU337" s="44">
        <v>46</v>
      </c>
      <c r="CV337" s="44">
        <f t="shared" si="3190"/>
        <v>2143843.2905959999</v>
      </c>
      <c r="CW337" s="44">
        <v>72</v>
      </c>
      <c r="CX337" s="44">
        <f t="shared" si="3191"/>
        <v>3867509.4086159999</v>
      </c>
      <c r="CY337" s="44">
        <v>16</v>
      </c>
      <c r="CZ337" s="44">
        <f t="shared" si="3192"/>
        <v>857855.91852799989</v>
      </c>
      <c r="DA337" s="44">
        <v>81</v>
      </c>
      <c r="DB337" s="44">
        <f t="shared" si="3193"/>
        <v>4350948.0846929997</v>
      </c>
      <c r="DC337" s="44">
        <v>60</v>
      </c>
      <c r="DD337" s="44">
        <f t="shared" si="3194"/>
        <v>2658663.3219999997</v>
      </c>
      <c r="DE337" s="44">
        <v>11</v>
      </c>
      <c r="DF337" s="44">
        <f t="shared" si="3195"/>
        <v>501941.66573833331</v>
      </c>
      <c r="DG337" s="44"/>
      <c r="DH337" s="44">
        <f t="shared" si="3196"/>
        <v>0</v>
      </c>
      <c r="DI337" s="44">
        <v>90</v>
      </c>
      <c r="DJ337" s="44">
        <f t="shared" si="3197"/>
        <v>5189413.3325999994</v>
      </c>
      <c r="DK337" s="44">
        <v>6</v>
      </c>
      <c r="DL337" s="44">
        <f t="shared" si="3198"/>
        <v>473473.53588749998</v>
      </c>
      <c r="DM337" s="44">
        <v>24</v>
      </c>
      <c r="DN337" s="44">
        <f t="shared" si="3140"/>
        <v>2047115.82611</v>
      </c>
      <c r="DO337" s="44"/>
      <c r="DP337" s="44">
        <f t="shared" si="3142"/>
        <v>0</v>
      </c>
      <c r="DQ337" s="44">
        <f t="shared" si="3199"/>
        <v>2526</v>
      </c>
      <c r="DR337" s="44">
        <f t="shared" si="3199"/>
        <v>114665435.31401516</v>
      </c>
    </row>
    <row r="338" spans="1:122" ht="15.75" customHeight="1" x14ac:dyDescent="0.25">
      <c r="A338" s="51"/>
      <c r="B338" s="52">
        <v>293</v>
      </c>
      <c r="C338" s="38" t="s">
        <v>469</v>
      </c>
      <c r="D338" s="39">
        <f t="shared" si="3143"/>
        <v>19063</v>
      </c>
      <c r="E338" s="40">
        <v>18530</v>
      </c>
      <c r="F338" s="40">
        <v>18715</v>
      </c>
      <c r="G338" s="53">
        <v>2.14</v>
      </c>
      <c r="H338" s="42">
        <v>1</v>
      </c>
      <c r="I338" s="42">
        <v>1</v>
      </c>
      <c r="J338" s="43"/>
      <c r="K338" s="39">
        <v>1.4</v>
      </c>
      <c r="L338" s="39">
        <v>1.68</v>
      </c>
      <c r="M338" s="39">
        <v>2.23</v>
      </c>
      <c r="N338" s="39">
        <v>2.57</v>
      </c>
      <c r="O338" s="44">
        <v>6</v>
      </c>
      <c r="P338" s="44">
        <f t="shared" si="3148"/>
        <v>358860.35570000007</v>
      </c>
      <c r="Q338" s="44">
        <v>1</v>
      </c>
      <c r="R338" s="44">
        <f t="shared" si="3149"/>
        <v>59810.059283333336</v>
      </c>
      <c r="S338" s="44"/>
      <c r="T338" s="44">
        <f t="shared" si="3150"/>
        <v>0</v>
      </c>
      <c r="U338" s="44"/>
      <c r="V338" s="44">
        <f t="shared" si="3151"/>
        <v>0</v>
      </c>
      <c r="W338" s="44"/>
      <c r="X338" s="44">
        <f t="shared" si="3152"/>
        <v>0</v>
      </c>
      <c r="Y338" s="44">
        <v>0</v>
      </c>
      <c r="Z338" s="44">
        <f t="shared" si="3153"/>
        <v>0</v>
      </c>
      <c r="AA338" s="44"/>
      <c r="AB338" s="44">
        <f t="shared" si="3154"/>
        <v>0</v>
      </c>
      <c r="AC338" s="44"/>
      <c r="AD338" s="44">
        <f t="shared" si="3155"/>
        <v>0</v>
      </c>
      <c r="AE338" s="44">
        <v>0</v>
      </c>
      <c r="AF338" s="44">
        <f t="shared" si="3156"/>
        <v>0</v>
      </c>
      <c r="AG338" s="44">
        <v>0</v>
      </c>
      <c r="AH338" s="44">
        <f t="shared" si="3157"/>
        <v>0</v>
      </c>
      <c r="AI338" s="44"/>
      <c r="AJ338" s="44">
        <f t="shared" si="3158"/>
        <v>0</v>
      </c>
      <c r="AK338" s="44"/>
      <c r="AL338" s="44">
        <f t="shared" si="3159"/>
        <v>0</v>
      </c>
      <c r="AM338" s="47">
        <v>0</v>
      </c>
      <c r="AN338" s="44">
        <f t="shared" si="3160"/>
        <v>0</v>
      </c>
      <c r="AO338" s="48">
        <v>0</v>
      </c>
      <c r="AP338" s="44">
        <f t="shared" si="3161"/>
        <v>0</v>
      </c>
      <c r="AQ338" s="44"/>
      <c r="AR338" s="44">
        <f t="shared" si="3162"/>
        <v>0</v>
      </c>
      <c r="AS338" s="44">
        <v>1</v>
      </c>
      <c r="AT338" s="44">
        <f t="shared" si="3163"/>
        <v>69133.437015999996</v>
      </c>
      <c r="AU338" s="44"/>
      <c r="AV338" s="44">
        <f t="shared" si="3164"/>
        <v>0</v>
      </c>
      <c r="AW338" s="44"/>
      <c r="AX338" s="44">
        <f t="shared" si="3165"/>
        <v>0</v>
      </c>
      <c r="AY338" s="44"/>
      <c r="AZ338" s="44">
        <f t="shared" si="3166"/>
        <v>0</v>
      </c>
      <c r="BA338" s="44">
        <v>3</v>
      </c>
      <c r="BB338" s="44">
        <f t="shared" si="3167"/>
        <v>201737.54748000001</v>
      </c>
      <c r="BC338" s="44"/>
      <c r="BD338" s="44">
        <f t="shared" si="3168"/>
        <v>0</v>
      </c>
      <c r="BE338" s="44"/>
      <c r="BF338" s="44">
        <f t="shared" si="3169"/>
        <v>0</v>
      </c>
      <c r="BG338" s="44"/>
      <c r="BH338" s="44">
        <f t="shared" si="3170"/>
        <v>0</v>
      </c>
      <c r="BI338" s="44"/>
      <c r="BJ338" s="44">
        <f t="shared" si="3171"/>
        <v>0</v>
      </c>
      <c r="BK338" s="44">
        <v>0</v>
      </c>
      <c r="BL338" s="44">
        <f t="shared" si="3172"/>
        <v>0</v>
      </c>
      <c r="BM338" s="44"/>
      <c r="BN338" s="44">
        <f t="shared" si="3173"/>
        <v>0</v>
      </c>
      <c r="BO338" s="54"/>
      <c r="BP338" s="44">
        <f t="shared" si="3174"/>
        <v>0</v>
      </c>
      <c r="BQ338" s="44"/>
      <c r="BR338" s="44">
        <f t="shared" si="3175"/>
        <v>0</v>
      </c>
      <c r="BS338" s="44"/>
      <c r="BT338" s="44">
        <f t="shared" si="3176"/>
        <v>0</v>
      </c>
      <c r="BU338" s="44"/>
      <c r="BV338" s="44">
        <f t="shared" si="3177"/>
        <v>0</v>
      </c>
      <c r="BW338" s="44"/>
      <c r="BX338" s="44">
        <f t="shared" si="3178"/>
        <v>0</v>
      </c>
      <c r="BY338" s="44"/>
      <c r="BZ338" s="44">
        <f t="shared" si="3179"/>
        <v>0</v>
      </c>
      <c r="CA338" s="44"/>
      <c r="CB338" s="44">
        <f t="shared" si="3180"/>
        <v>0</v>
      </c>
      <c r="CC338" s="44"/>
      <c r="CD338" s="44">
        <f t="shared" si="3181"/>
        <v>0</v>
      </c>
      <c r="CE338" s="44"/>
      <c r="CF338" s="44">
        <f t="shared" si="3182"/>
        <v>0</v>
      </c>
      <c r="CG338" s="44"/>
      <c r="CH338" s="44">
        <f t="shared" si="3183"/>
        <v>0</v>
      </c>
      <c r="CI338" s="44"/>
      <c r="CJ338" s="44">
        <f t="shared" si="3184"/>
        <v>0</v>
      </c>
      <c r="CK338" s="44"/>
      <c r="CL338" s="44">
        <f t="shared" si="3185"/>
        <v>0</v>
      </c>
      <c r="CM338" s="44"/>
      <c r="CN338" s="44">
        <f t="shared" si="3186"/>
        <v>0</v>
      </c>
      <c r="CO338" s="44"/>
      <c r="CP338" s="44">
        <f t="shared" si="3187"/>
        <v>0</v>
      </c>
      <c r="CQ338" s="49"/>
      <c r="CR338" s="44">
        <f t="shared" si="3188"/>
        <v>0</v>
      </c>
      <c r="CS338" s="44"/>
      <c r="CT338" s="44">
        <f t="shared" si="3189"/>
        <v>0</v>
      </c>
      <c r="CU338" s="44"/>
      <c r="CV338" s="44">
        <f t="shared" si="3190"/>
        <v>0</v>
      </c>
      <c r="CW338" s="44"/>
      <c r="CX338" s="44">
        <f t="shared" si="3191"/>
        <v>0</v>
      </c>
      <c r="CY338" s="44"/>
      <c r="CZ338" s="44">
        <f t="shared" si="3192"/>
        <v>0</v>
      </c>
      <c r="DA338" s="44"/>
      <c r="DB338" s="44">
        <f t="shared" si="3193"/>
        <v>0</v>
      </c>
      <c r="DC338" s="44"/>
      <c r="DD338" s="44">
        <f t="shared" si="3194"/>
        <v>0</v>
      </c>
      <c r="DE338" s="44"/>
      <c r="DF338" s="44">
        <f t="shared" si="3195"/>
        <v>0</v>
      </c>
      <c r="DG338" s="44"/>
      <c r="DH338" s="44">
        <f t="shared" si="3196"/>
        <v>0</v>
      </c>
      <c r="DI338" s="44"/>
      <c r="DJ338" s="44">
        <f t="shared" si="3197"/>
        <v>0</v>
      </c>
      <c r="DK338" s="44"/>
      <c r="DL338" s="44">
        <f t="shared" si="3198"/>
        <v>0</v>
      </c>
      <c r="DM338" s="44"/>
      <c r="DN338" s="44">
        <f t="shared" si="3140"/>
        <v>0</v>
      </c>
      <c r="DO338" s="44"/>
      <c r="DP338" s="44">
        <f t="shared" si="3142"/>
        <v>0</v>
      </c>
      <c r="DQ338" s="44">
        <f t="shared" si="3199"/>
        <v>11</v>
      </c>
      <c r="DR338" s="44">
        <f t="shared" si="3199"/>
        <v>689541.39947933343</v>
      </c>
    </row>
    <row r="339" spans="1:122" ht="27.75" customHeight="1" x14ac:dyDescent="0.25">
      <c r="A339" s="51"/>
      <c r="B339" s="52">
        <v>294</v>
      </c>
      <c r="C339" s="38" t="s">
        <v>470</v>
      </c>
      <c r="D339" s="39">
        <f t="shared" si="3143"/>
        <v>19063</v>
      </c>
      <c r="E339" s="40">
        <v>18530</v>
      </c>
      <c r="F339" s="40">
        <v>18715</v>
      </c>
      <c r="G339" s="53">
        <v>1.25</v>
      </c>
      <c r="H339" s="42">
        <v>1</v>
      </c>
      <c r="I339" s="42">
        <v>1</v>
      </c>
      <c r="J339" s="43"/>
      <c r="K339" s="39">
        <v>1.4</v>
      </c>
      <c r="L339" s="39">
        <v>1.68</v>
      </c>
      <c r="M339" s="39">
        <v>2.23</v>
      </c>
      <c r="N339" s="39">
        <v>2.57</v>
      </c>
      <c r="O339" s="44">
        <v>147</v>
      </c>
      <c r="P339" s="44">
        <f t="shared" si="3148"/>
        <v>5135559.9968750002</v>
      </c>
      <c r="Q339" s="44">
        <v>0</v>
      </c>
      <c r="R339" s="44">
        <f t="shared" si="3149"/>
        <v>0</v>
      </c>
      <c r="S339" s="44">
        <v>0</v>
      </c>
      <c r="T339" s="44">
        <f t="shared" si="3150"/>
        <v>0</v>
      </c>
      <c r="U339" s="44"/>
      <c r="V339" s="44">
        <f t="shared" si="3151"/>
        <v>0</v>
      </c>
      <c r="W339" s="44"/>
      <c r="X339" s="44">
        <f t="shared" si="3152"/>
        <v>0</v>
      </c>
      <c r="Y339" s="44">
        <v>0</v>
      </c>
      <c r="Z339" s="44">
        <f t="shared" si="3153"/>
        <v>0</v>
      </c>
      <c r="AA339" s="44">
        <v>0</v>
      </c>
      <c r="AB339" s="44">
        <f t="shared" si="3154"/>
        <v>0</v>
      </c>
      <c r="AC339" s="44">
        <v>0</v>
      </c>
      <c r="AD339" s="44">
        <f t="shared" si="3155"/>
        <v>0</v>
      </c>
      <c r="AE339" s="44">
        <v>0</v>
      </c>
      <c r="AF339" s="44">
        <f t="shared" si="3156"/>
        <v>0</v>
      </c>
      <c r="AG339" s="44">
        <v>0</v>
      </c>
      <c r="AH339" s="44">
        <f t="shared" si="3157"/>
        <v>0</v>
      </c>
      <c r="AI339" s="44"/>
      <c r="AJ339" s="44">
        <f t="shared" si="3158"/>
        <v>0</v>
      </c>
      <c r="AK339" s="44"/>
      <c r="AL339" s="44">
        <f t="shared" si="3159"/>
        <v>0</v>
      </c>
      <c r="AM339" s="47">
        <v>0</v>
      </c>
      <c r="AN339" s="44">
        <f t="shared" si="3160"/>
        <v>0</v>
      </c>
      <c r="AO339" s="48">
        <v>1</v>
      </c>
      <c r="AP339" s="44">
        <f t="shared" si="3161"/>
        <v>40381.680499999995</v>
      </c>
      <c r="AQ339" s="44">
        <v>0</v>
      </c>
      <c r="AR339" s="44">
        <f t="shared" si="3162"/>
        <v>0</v>
      </c>
      <c r="AS339" s="44">
        <v>8</v>
      </c>
      <c r="AT339" s="44">
        <f t="shared" si="3163"/>
        <v>323053.44399999996</v>
      </c>
      <c r="AU339" s="44">
        <v>0</v>
      </c>
      <c r="AV339" s="44">
        <f t="shared" si="3164"/>
        <v>0</v>
      </c>
      <c r="AW339" s="44"/>
      <c r="AX339" s="44">
        <f t="shared" si="3165"/>
        <v>0</v>
      </c>
      <c r="AY339" s="44"/>
      <c r="AZ339" s="44">
        <f t="shared" si="3166"/>
        <v>0</v>
      </c>
      <c r="BA339" s="44">
        <v>2</v>
      </c>
      <c r="BB339" s="44">
        <f t="shared" si="3167"/>
        <v>78558.234999999986</v>
      </c>
      <c r="BC339" s="44">
        <v>0</v>
      </c>
      <c r="BD339" s="44">
        <f t="shared" si="3168"/>
        <v>0</v>
      </c>
      <c r="BE339" s="44">
        <v>0</v>
      </c>
      <c r="BF339" s="44">
        <f t="shared" si="3169"/>
        <v>0</v>
      </c>
      <c r="BG339" s="44">
        <v>0</v>
      </c>
      <c r="BH339" s="44">
        <f t="shared" si="3170"/>
        <v>0</v>
      </c>
      <c r="BI339" s="44">
        <v>0</v>
      </c>
      <c r="BJ339" s="44">
        <f t="shared" si="3171"/>
        <v>0</v>
      </c>
      <c r="BK339" s="44">
        <v>5</v>
      </c>
      <c r="BL339" s="44">
        <f t="shared" si="3172"/>
        <v>175860.42031249998</v>
      </c>
      <c r="BM339" s="44"/>
      <c r="BN339" s="44">
        <f t="shared" si="3173"/>
        <v>0</v>
      </c>
      <c r="BO339" s="54">
        <v>0</v>
      </c>
      <c r="BP339" s="44">
        <f t="shared" si="3174"/>
        <v>0</v>
      </c>
      <c r="BQ339" s="44"/>
      <c r="BR339" s="44">
        <f t="shared" si="3175"/>
        <v>0</v>
      </c>
      <c r="BS339" s="44"/>
      <c r="BT339" s="44">
        <f t="shared" si="3176"/>
        <v>0</v>
      </c>
      <c r="BU339" s="44">
        <v>1</v>
      </c>
      <c r="BV339" s="44">
        <f t="shared" si="3177"/>
        <v>24804.400833333326</v>
      </c>
      <c r="BW339" s="44">
        <v>0</v>
      </c>
      <c r="BX339" s="44">
        <f t="shared" si="3178"/>
        <v>0</v>
      </c>
      <c r="BY339" s="44"/>
      <c r="BZ339" s="44">
        <f t="shared" si="3179"/>
        <v>0</v>
      </c>
      <c r="CA339" s="44">
        <v>0</v>
      </c>
      <c r="CB339" s="44">
        <f t="shared" si="3180"/>
        <v>0</v>
      </c>
      <c r="CC339" s="44">
        <v>0</v>
      </c>
      <c r="CD339" s="44">
        <f t="shared" si="3181"/>
        <v>0</v>
      </c>
      <c r="CE339" s="44">
        <v>0</v>
      </c>
      <c r="CF339" s="44">
        <f t="shared" si="3182"/>
        <v>0</v>
      </c>
      <c r="CG339" s="44"/>
      <c r="CH339" s="44">
        <f t="shared" si="3183"/>
        <v>0</v>
      </c>
      <c r="CI339" s="44"/>
      <c r="CJ339" s="44">
        <f t="shared" si="3184"/>
        <v>0</v>
      </c>
      <c r="CK339" s="44"/>
      <c r="CL339" s="44">
        <f t="shared" si="3185"/>
        <v>0</v>
      </c>
      <c r="CM339" s="44">
        <v>1</v>
      </c>
      <c r="CN339" s="44">
        <f t="shared" si="3186"/>
        <v>40031.397874999995</v>
      </c>
      <c r="CO339" s="44">
        <v>16</v>
      </c>
      <c r="CP339" s="44">
        <f t="shared" si="3187"/>
        <v>736331.35799999977</v>
      </c>
      <c r="CQ339" s="49"/>
      <c r="CR339" s="44">
        <f t="shared" si="3188"/>
        <v>0</v>
      </c>
      <c r="CS339" s="44"/>
      <c r="CT339" s="44">
        <f t="shared" si="3189"/>
        <v>0</v>
      </c>
      <c r="CU339" s="44"/>
      <c r="CV339" s="44">
        <f t="shared" si="3190"/>
        <v>0</v>
      </c>
      <c r="CW339" s="44">
        <v>1</v>
      </c>
      <c r="CX339" s="44">
        <f t="shared" si="3191"/>
        <v>45063.262124999987</v>
      </c>
      <c r="CY339" s="44">
        <v>1</v>
      </c>
      <c r="CZ339" s="44">
        <f t="shared" si="3192"/>
        <v>44979.861499999992</v>
      </c>
      <c r="DA339" s="44">
        <v>9</v>
      </c>
      <c r="DB339" s="44">
        <f t="shared" si="3193"/>
        <v>405569.35912499996</v>
      </c>
      <c r="DC339" s="44">
        <v>1</v>
      </c>
      <c r="DD339" s="44">
        <f t="shared" si="3194"/>
        <v>37173.704166666663</v>
      </c>
      <c r="DE339" s="44"/>
      <c r="DF339" s="44">
        <f t="shared" si="3195"/>
        <v>0</v>
      </c>
      <c r="DG339" s="44"/>
      <c r="DH339" s="44">
        <f t="shared" si="3196"/>
        <v>0</v>
      </c>
      <c r="DI339" s="44">
        <v>1</v>
      </c>
      <c r="DJ339" s="44">
        <f t="shared" si="3197"/>
        <v>48372.607499999991</v>
      </c>
      <c r="DK339" s="44"/>
      <c r="DL339" s="44">
        <f t="shared" si="3198"/>
        <v>0</v>
      </c>
      <c r="DM339" s="44">
        <v>1</v>
      </c>
      <c r="DN339" s="44">
        <f t="shared" si="3140"/>
        <v>71557.460364583312</v>
      </c>
      <c r="DO339" s="44"/>
      <c r="DP339" s="44">
        <f t="shared" si="3142"/>
        <v>0</v>
      </c>
      <c r="DQ339" s="44">
        <f t="shared" si="3199"/>
        <v>195</v>
      </c>
      <c r="DR339" s="44">
        <f t="shared" si="3199"/>
        <v>7207297.1881770827</v>
      </c>
    </row>
    <row r="340" spans="1:122" ht="27.75" customHeight="1" x14ac:dyDescent="0.25">
      <c r="A340" s="51"/>
      <c r="B340" s="52">
        <v>295</v>
      </c>
      <c r="C340" s="38" t="s">
        <v>471</v>
      </c>
      <c r="D340" s="39">
        <f t="shared" si="3143"/>
        <v>19063</v>
      </c>
      <c r="E340" s="40">
        <v>18530</v>
      </c>
      <c r="F340" s="40">
        <v>18715</v>
      </c>
      <c r="G340" s="53">
        <v>2.76</v>
      </c>
      <c r="H340" s="42">
        <v>1</v>
      </c>
      <c r="I340" s="42">
        <v>1</v>
      </c>
      <c r="J340" s="43"/>
      <c r="K340" s="39">
        <v>1.4</v>
      </c>
      <c r="L340" s="39">
        <v>1.68</v>
      </c>
      <c r="M340" s="39">
        <v>2.23</v>
      </c>
      <c r="N340" s="39">
        <v>2.57</v>
      </c>
      <c r="O340" s="44">
        <v>13</v>
      </c>
      <c r="P340" s="44">
        <f t="shared" si="3148"/>
        <v>1002796.6949</v>
      </c>
      <c r="Q340" s="44">
        <v>0</v>
      </c>
      <c r="R340" s="44">
        <f t="shared" si="3149"/>
        <v>0</v>
      </c>
      <c r="S340" s="44"/>
      <c r="T340" s="44">
        <f t="shared" si="3150"/>
        <v>0</v>
      </c>
      <c r="U340" s="44"/>
      <c r="V340" s="44">
        <f t="shared" si="3151"/>
        <v>0</v>
      </c>
      <c r="W340" s="44"/>
      <c r="X340" s="44">
        <f t="shared" si="3152"/>
        <v>0</v>
      </c>
      <c r="Y340" s="44">
        <v>2</v>
      </c>
      <c r="Z340" s="44">
        <f t="shared" si="3153"/>
        <v>154276.41459999996</v>
      </c>
      <c r="AA340" s="44"/>
      <c r="AB340" s="44">
        <f t="shared" si="3154"/>
        <v>0</v>
      </c>
      <c r="AC340" s="44"/>
      <c r="AD340" s="44">
        <f t="shared" si="3155"/>
        <v>0</v>
      </c>
      <c r="AE340" s="44">
        <v>0</v>
      </c>
      <c r="AF340" s="44">
        <f t="shared" si="3156"/>
        <v>0</v>
      </c>
      <c r="AG340" s="44">
        <v>0</v>
      </c>
      <c r="AH340" s="44">
        <f t="shared" si="3157"/>
        <v>0</v>
      </c>
      <c r="AI340" s="44"/>
      <c r="AJ340" s="44">
        <f t="shared" si="3158"/>
        <v>0</v>
      </c>
      <c r="AK340" s="44"/>
      <c r="AL340" s="44">
        <f t="shared" si="3159"/>
        <v>0</v>
      </c>
      <c r="AM340" s="47">
        <v>0</v>
      </c>
      <c r="AN340" s="44">
        <f t="shared" si="3160"/>
        <v>0</v>
      </c>
      <c r="AO340" s="48">
        <v>0</v>
      </c>
      <c r="AP340" s="44">
        <f t="shared" si="3161"/>
        <v>0</v>
      </c>
      <c r="AQ340" s="44"/>
      <c r="AR340" s="44">
        <f t="shared" si="3162"/>
        <v>0</v>
      </c>
      <c r="AS340" s="44"/>
      <c r="AT340" s="44">
        <f t="shared" si="3163"/>
        <v>0</v>
      </c>
      <c r="AU340" s="44"/>
      <c r="AV340" s="44">
        <f t="shared" si="3164"/>
        <v>0</v>
      </c>
      <c r="AW340" s="44"/>
      <c r="AX340" s="44">
        <f t="shared" si="3165"/>
        <v>0</v>
      </c>
      <c r="AY340" s="44"/>
      <c r="AZ340" s="44">
        <f t="shared" si="3166"/>
        <v>0</v>
      </c>
      <c r="BA340" s="44"/>
      <c r="BB340" s="44">
        <f t="shared" si="3167"/>
        <v>0</v>
      </c>
      <c r="BC340" s="44"/>
      <c r="BD340" s="44">
        <f t="shared" si="3168"/>
        <v>0</v>
      </c>
      <c r="BE340" s="44"/>
      <c r="BF340" s="44">
        <f t="shared" si="3169"/>
        <v>0</v>
      </c>
      <c r="BG340" s="44"/>
      <c r="BH340" s="44">
        <f t="shared" si="3170"/>
        <v>0</v>
      </c>
      <c r="BI340" s="44"/>
      <c r="BJ340" s="44">
        <f t="shared" si="3171"/>
        <v>0</v>
      </c>
      <c r="BK340" s="44">
        <v>0</v>
      </c>
      <c r="BL340" s="44">
        <f t="shared" si="3172"/>
        <v>0</v>
      </c>
      <c r="BM340" s="44"/>
      <c r="BN340" s="44">
        <f t="shared" si="3173"/>
        <v>0</v>
      </c>
      <c r="BO340" s="54"/>
      <c r="BP340" s="44">
        <f t="shared" si="3174"/>
        <v>0</v>
      </c>
      <c r="BQ340" s="44"/>
      <c r="BR340" s="44">
        <f t="shared" si="3175"/>
        <v>0</v>
      </c>
      <c r="BS340" s="44"/>
      <c r="BT340" s="44">
        <f t="shared" si="3176"/>
        <v>0</v>
      </c>
      <c r="BU340" s="44"/>
      <c r="BV340" s="44">
        <f t="shared" si="3177"/>
        <v>0</v>
      </c>
      <c r="BW340" s="44"/>
      <c r="BX340" s="44">
        <f t="shared" si="3178"/>
        <v>0</v>
      </c>
      <c r="BY340" s="44"/>
      <c r="BZ340" s="44">
        <f t="shared" si="3179"/>
        <v>0</v>
      </c>
      <c r="CA340" s="44"/>
      <c r="CB340" s="44">
        <f t="shared" si="3180"/>
        <v>0</v>
      </c>
      <c r="CC340" s="44"/>
      <c r="CD340" s="44">
        <f t="shared" si="3181"/>
        <v>0</v>
      </c>
      <c r="CE340" s="44"/>
      <c r="CF340" s="44">
        <f t="shared" si="3182"/>
        <v>0</v>
      </c>
      <c r="CG340" s="44"/>
      <c r="CH340" s="44">
        <f t="shared" si="3183"/>
        <v>0</v>
      </c>
      <c r="CI340" s="44"/>
      <c r="CJ340" s="44">
        <f t="shared" si="3184"/>
        <v>0</v>
      </c>
      <c r="CK340" s="44"/>
      <c r="CL340" s="44">
        <f t="shared" si="3185"/>
        <v>0</v>
      </c>
      <c r="CM340" s="44"/>
      <c r="CN340" s="44">
        <f t="shared" si="3186"/>
        <v>0</v>
      </c>
      <c r="CO340" s="44"/>
      <c r="CP340" s="44">
        <f t="shared" si="3187"/>
        <v>0</v>
      </c>
      <c r="CQ340" s="49"/>
      <c r="CR340" s="44">
        <f t="shared" si="3188"/>
        <v>0</v>
      </c>
      <c r="CS340" s="44">
        <v>2</v>
      </c>
      <c r="CT340" s="44">
        <f t="shared" si="3189"/>
        <v>198631.06838399995</v>
      </c>
      <c r="CU340" s="44"/>
      <c r="CV340" s="44">
        <f t="shared" si="3190"/>
        <v>0</v>
      </c>
      <c r="CW340" s="44"/>
      <c r="CX340" s="44">
        <f t="shared" si="3191"/>
        <v>0</v>
      </c>
      <c r="CY340" s="44"/>
      <c r="CZ340" s="44">
        <f t="shared" si="3192"/>
        <v>0</v>
      </c>
      <c r="DA340" s="44"/>
      <c r="DB340" s="44">
        <f t="shared" si="3193"/>
        <v>0</v>
      </c>
      <c r="DC340" s="44"/>
      <c r="DD340" s="44">
        <f t="shared" si="3194"/>
        <v>0</v>
      </c>
      <c r="DE340" s="44"/>
      <c r="DF340" s="44">
        <f t="shared" si="3195"/>
        <v>0</v>
      </c>
      <c r="DG340" s="44"/>
      <c r="DH340" s="44">
        <f t="shared" si="3196"/>
        <v>0</v>
      </c>
      <c r="DI340" s="44"/>
      <c r="DJ340" s="44">
        <f t="shared" si="3197"/>
        <v>0</v>
      </c>
      <c r="DK340" s="44"/>
      <c r="DL340" s="44">
        <f t="shared" si="3198"/>
        <v>0</v>
      </c>
      <c r="DM340" s="44"/>
      <c r="DN340" s="44">
        <f t="shared" si="3140"/>
        <v>0</v>
      </c>
      <c r="DO340" s="44"/>
      <c r="DP340" s="44">
        <f t="shared" si="3142"/>
        <v>0</v>
      </c>
      <c r="DQ340" s="44">
        <f t="shared" si="3199"/>
        <v>17</v>
      </c>
      <c r="DR340" s="44">
        <f t="shared" si="3199"/>
        <v>1355704.1778839999</v>
      </c>
    </row>
    <row r="341" spans="1:122" ht="45" customHeight="1" x14ac:dyDescent="0.25">
      <c r="A341" s="51"/>
      <c r="B341" s="52">
        <v>296</v>
      </c>
      <c r="C341" s="38" t="s">
        <v>472</v>
      </c>
      <c r="D341" s="39">
        <f t="shared" si="3143"/>
        <v>19063</v>
      </c>
      <c r="E341" s="40">
        <v>18530</v>
      </c>
      <c r="F341" s="40">
        <v>18715</v>
      </c>
      <c r="G341" s="53">
        <v>0.76</v>
      </c>
      <c r="H341" s="42">
        <v>1</v>
      </c>
      <c r="I341" s="42">
        <v>1</v>
      </c>
      <c r="J341" s="43"/>
      <c r="K341" s="39">
        <v>1.4</v>
      </c>
      <c r="L341" s="39">
        <v>1.68</v>
      </c>
      <c r="M341" s="39">
        <v>2.23</v>
      </c>
      <c r="N341" s="39">
        <v>2.57</v>
      </c>
      <c r="O341" s="44">
        <v>3</v>
      </c>
      <c r="P341" s="44">
        <f t="shared" si="3148"/>
        <v>63722.866899999994</v>
      </c>
      <c r="Q341" s="44">
        <v>0</v>
      </c>
      <c r="R341" s="44">
        <f t="shared" si="3149"/>
        <v>0</v>
      </c>
      <c r="S341" s="44">
        <v>0</v>
      </c>
      <c r="T341" s="44">
        <f t="shared" si="3150"/>
        <v>0</v>
      </c>
      <c r="U341" s="44"/>
      <c r="V341" s="44">
        <f t="shared" si="3151"/>
        <v>0</v>
      </c>
      <c r="W341" s="44"/>
      <c r="X341" s="44">
        <f t="shared" si="3152"/>
        <v>0</v>
      </c>
      <c r="Y341" s="44">
        <v>0</v>
      </c>
      <c r="Z341" s="44">
        <f t="shared" si="3153"/>
        <v>0</v>
      </c>
      <c r="AA341" s="44">
        <v>0</v>
      </c>
      <c r="AB341" s="44">
        <f t="shared" si="3154"/>
        <v>0</v>
      </c>
      <c r="AC341" s="44">
        <v>0</v>
      </c>
      <c r="AD341" s="44">
        <f t="shared" si="3155"/>
        <v>0</v>
      </c>
      <c r="AE341" s="44">
        <v>0</v>
      </c>
      <c r="AF341" s="44">
        <f t="shared" si="3156"/>
        <v>0</v>
      </c>
      <c r="AG341" s="44">
        <v>2</v>
      </c>
      <c r="AH341" s="44">
        <f t="shared" si="3157"/>
        <v>42481.911266666662</v>
      </c>
      <c r="AI341" s="44">
        <v>0</v>
      </c>
      <c r="AJ341" s="44">
        <f t="shared" si="3158"/>
        <v>0</v>
      </c>
      <c r="AK341" s="44"/>
      <c r="AL341" s="44">
        <f t="shared" si="3159"/>
        <v>0</v>
      </c>
      <c r="AM341" s="47">
        <v>0</v>
      </c>
      <c r="AN341" s="44">
        <f t="shared" si="3160"/>
        <v>0</v>
      </c>
      <c r="AO341" s="48">
        <v>0</v>
      </c>
      <c r="AP341" s="44">
        <f t="shared" si="3161"/>
        <v>0</v>
      </c>
      <c r="AQ341" s="44">
        <v>0</v>
      </c>
      <c r="AR341" s="44">
        <f t="shared" si="3162"/>
        <v>0</v>
      </c>
      <c r="AS341" s="44"/>
      <c r="AT341" s="44">
        <f t="shared" si="3163"/>
        <v>0</v>
      </c>
      <c r="AU341" s="44"/>
      <c r="AV341" s="44">
        <f t="shared" si="3164"/>
        <v>0</v>
      </c>
      <c r="AW341" s="44"/>
      <c r="AX341" s="44">
        <f t="shared" si="3165"/>
        <v>0</v>
      </c>
      <c r="AY341" s="44"/>
      <c r="AZ341" s="44">
        <f t="shared" si="3166"/>
        <v>0</v>
      </c>
      <c r="BA341" s="44">
        <v>0</v>
      </c>
      <c r="BB341" s="44">
        <f t="shared" si="3167"/>
        <v>0</v>
      </c>
      <c r="BC341" s="44">
        <v>0</v>
      </c>
      <c r="BD341" s="44">
        <f t="shared" si="3168"/>
        <v>0</v>
      </c>
      <c r="BE341" s="44">
        <v>0</v>
      </c>
      <c r="BF341" s="44">
        <f t="shared" si="3169"/>
        <v>0</v>
      </c>
      <c r="BG341" s="44">
        <v>0</v>
      </c>
      <c r="BH341" s="44">
        <f t="shared" si="3170"/>
        <v>0</v>
      </c>
      <c r="BI341" s="44">
        <v>0</v>
      </c>
      <c r="BJ341" s="44">
        <f t="shared" si="3171"/>
        <v>0</v>
      </c>
      <c r="BK341" s="44">
        <v>0</v>
      </c>
      <c r="BL341" s="44">
        <f t="shared" si="3172"/>
        <v>0</v>
      </c>
      <c r="BM341" s="44">
        <v>0</v>
      </c>
      <c r="BN341" s="44">
        <f t="shared" si="3173"/>
        <v>0</v>
      </c>
      <c r="BO341" s="54">
        <v>0</v>
      </c>
      <c r="BP341" s="44">
        <f t="shared" si="3174"/>
        <v>0</v>
      </c>
      <c r="BQ341" s="44"/>
      <c r="BR341" s="44">
        <f t="shared" si="3175"/>
        <v>0</v>
      </c>
      <c r="BS341" s="44"/>
      <c r="BT341" s="44">
        <f t="shared" si="3176"/>
        <v>0</v>
      </c>
      <c r="BU341" s="44">
        <v>0</v>
      </c>
      <c r="BV341" s="44">
        <f t="shared" si="3177"/>
        <v>0</v>
      </c>
      <c r="BW341" s="44">
        <v>0</v>
      </c>
      <c r="BX341" s="44">
        <f t="shared" si="3178"/>
        <v>0</v>
      </c>
      <c r="BY341" s="44"/>
      <c r="BZ341" s="44">
        <f t="shared" si="3179"/>
        <v>0</v>
      </c>
      <c r="CA341" s="44">
        <v>0</v>
      </c>
      <c r="CB341" s="44">
        <f t="shared" si="3180"/>
        <v>0</v>
      </c>
      <c r="CC341" s="44"/>
      <c r="CD341" s="44">
        <f t="shared" si="3181"/>
        <v>0</v>
      </c>
      <c r="CE341" s="44">
        <v>0</v>
      </c>
      <c r="CF341" s="44">
        <f t="shared" si="3182"/>
        <v>0</v>
      </c>
      <c r="CG341" s="44"/>
      <c r="CH341" s="44">
        <f t="shared" si="3183"/>
        <v>0</v>
      </c>
      <c r="CI341" s="44"/>
      <c r="CJ341" s="44">
        <f t="shared" si="3184"/>
        <v>0</v>
      </c>
      <c r="CK341" s="44"/>
      <c r="CL341" s="44">
        <f t="shared" si="3185"/>
        <v>0</v>
      </c>
      <c r="CM341" s="44"/>
      <c r="CN341" s="44">
        <f t="shared" si="3186"/>
        <v>0</v>
      </c>
      <c r="CO341" s="44"/>
      <c r="CP341" s="44">
        <f t="shared" si="3187"/>
        <v>0</v>
      </c>
      <c r="CQ341" s="49"/>
      <c r="CR341" s="44">
        <f t="shared" si="3188"/>
        <v>0</v>
      </c>
      <c r="CS341" s="44"/>
      <c r="CT341" s="44">
        <f t="shared" si="3189"/>
        <v>0</v>
      </c>
      <c r="CU341" s="44"/>
      <c r="CV341" s="44">
        <f t="shared" si="3190"/>
        <v>0</v>
      </c>
      <c r="CW341" s="44"/>
      <c r="CX341" s="44">
        <f t="shared" si="3191"/>
        <v>0</v>
      </c>
      <c r="CY341" s="44"/>
      <c r="CZ341" s="44">
        <f t="shared" si="3192"/>
        <v>0</v>
      </c>
      <c r="DA341" s="44"/>
      <c r="DB341" s="44">
        <f t="shared" si="3193"/>
        <v>0</v>
      </c>
      <c r="DC341" s="44"/>
      <c r="DD341" s="44">
        <f t="shared" si="3194"/>
        <v>0</v>
      </c>
      <c r="DE341" s="44"/>
      <c r="DF341" s="44">
        <f t="shared" si="3195"/>
        <v>0</v>
      </c>
      <c r="DG341" s="44"/>
      <c r="DH341" s="44">
        <f t="shared" si="3196"/>
        <v>0</v>
      </c>
      <c r="DI341" s="44"/>
      <c r="DJ341" s="44">
        <f t="shared" si="3197"/>
        <v>0</v>
      </c>
      <c r="DK341" s="44"/>
      <c r="DL341" s="44">
        <f t="shared" si="3198"/>
        <v>0</v>
      </c>
      <c r="DM341" s="44"/>
      <c r="DN341" s="44">
        <f t="shared" si="3140"/>
        <v>0</v>
      </c>
      <c r="DO341" s="44"/>
      <c r="DP341" s="44">
        <f t="shared" si="3142"/>
        <v>0</v>
      </c>
      <c r="DQ341" s="44">
        <f t="shared" si="3199"/>
        <v>5</v>
      </c>
      <c r="DR341" s="44">
        <f t="shared" si="3199"/>
        <v>106204.77816666666</v>
      </c>
    </row>
    <row r="342" spans="1:122" ht="15.75" customHeight="1" x14ac:dyDescent="0.25">
      <c r="A342" s="51"/>
      <c r="B342" s="52">
        <v>297</v>
      </c>
      <c r="C342" s="38" t="s">
        <v>473</v>
      </c>
      <c r="D342" s="39">
        <f t="shared" si="3143"/>
        <v>19063</v>
      </c>
      <c r="E342" s="40">
        <v>18530</v>
      </c>
      <c r="F342" s="40">
        <v>18715</v>
      </c>
      <c r="G342" s="53">
        <v>1.06</v>
      </c>
      <c r="H342" s="42">
        <v>1</v>
      </c>
      <c r="I342" s="42">
        <v>1</v>
      </c>
      <c r="J342" s="43"/>
      <c r="K342" s="39">
        <v>1.4</v>
      </c>
      <c r="L342" s="39">
        <v>1.68</v>
      </c>
      <c r="M342" s="39">
        <v>2.23</v>
      </c>
      <c r="N342" s="39">
        <v>2.57</v>
      </c>
      <c r="O342" s="44">
        <v>13</v>
      </c>
      <c r="P342" s="44">
        <f t="shared" si="3148"/>
        <v>385132.0639833333</v>
      </c>
      <c r="Q342" s="44">
        <v>0</v>
      </c>
      <c r="R342" s="44">
        <f t="shared" si="3149"/>
        <v>0</v>
      </c>
      <c r="S342" s="44">
        <v>0</v>
      </c>
      <c r="T342" s="44">
        <f t="shared" si="3150"/>
        <v>0</v>
      </c>
      <c r="U342" s="44"/>
      <c r="V342" s="44">
        <f t="shared" si="3151"/>
        <v>0</v>
      </c>
      <c r="W342" s="44">
        <v>0</v>
      </c>
      <c r="X342" s="44">
        <f t="shared" si="3152"/>
        <v>0</v>
      </c>
      <c r="Y342" s="44"/>
      <c r="Z342" s="44">
        <f t="shared" si="3153"/>
        <v>0</v>
      </c>
      <c r="AA342" s="44">
        <v>0</v>
      </c>
      <c r="AB342" s="44">
        <f t="shared" si="3154"/>
        <v>0</v>
      </c>
      <c r="AC342" s="44">
        <v>0</v>
      </c>
      <c r="AD342" s="44">
        <f t="shared" si="3155"/>
        <v>0</v>
      </c>
      <c r="AE342" s="44">
        <v>0</v>
      </c>
      <c r="AF342" s="44">
        <f t="shared" si="3156"/>
        <v>0</v>
      </c>
      <c r="AG342" s="44">
        <v>71</v>
      </c>
      <c r="AH342" s="44">
        <f t="shared" si="3157"/>
        <v>2103413.5802166667</v>
      </c>
      <c r="AI342" s="44">
        <v>0</v>
      </c>
      <c r="AJ342" s="44">
        <f t="shared" si="3158"/>
        <v>0</v>
      </c>
      <c r="AK342" s="44"/>
      <c r="AL342" s="44">
        <f t="shared" si="3159"/>
        <v>0</v>
      </c>
      <c r="AM342" s="47">
        <v>0</v>
      </c>
      <c r="AN342" s="44">
        <f t="shared" si="3160"/>
        <v>0</v>
      </c>
      <c r="AO342" s="48">
        <v>5</v>
      </c>
      <c r="AP342" s="44">
        <f t="shared" si="3161"/>
        <v>171218.32531999997</v>
      </c>
      <c r="AQ342" s="44">
        <v>0</v>
      </c>
      <c r="AR342" s="44">
        <f t="shared" si="3162"/>
        <v>0</v>
      </c>
      <c r="AS342" s="44">
        <v>1</v>
      </c>
      <c r="AT342" s="44">
        <f t="shared" si="3163"/>
        <v>34243.665064000001</v>
      </c>
      <c r="AU342" s="44">
        <v>0</v>
      </c>
      <c r="AV342" s="44">
        <f t="shared" si="3164"/>
        <v>0</v>
      </c>
      <c r="AW342" s="44"/>
      <c r="AX342" s="44">
        <f t="shared" si="3165"/>
        <v>0</v>
      </c>
      <c r="AY342" s="44"/>
      <c r="AZ342" s="44">
        <f t="shared" si="3166"/>
        <v>0</v>
      </c>
      <c r="BA342" s="44">
        <v>0</v>
      </c>
      <c r="BB342" s="44">
        <f t="shared" si="3167"/>
        <v>0</v>
      </c>
      <c r="BC342" s="44">
        <v>0</v>
      </c>
      <c r="BD342" s="44">
        <f t="shared" si="3168"/>
        <v>0</v>
      </c>
      <c r="BE342" s="44">
        <v>0</v>
      </c>
      <c r="BF342" s="44">
        <f t="shared" si="3169"/>
        <v>0</v>
      </c>
      <c r="BG342" s="44">
        <v>0</v>
      </c>
      <c r="BH342" s="44">
        <f t="shared" si="3170"/>
        <v>0</v>
      </c>
      <c r="BI342" s="44">
        <v>0</v>
      </c>
      <c r="BJ342" s="44">
        <f t="shared" si="3171"/>
        <v>0</v>
      </c>
      <c r="BK342" s="44">
        <v>0</v>
      </c>
      <c r="BL342" s="44">
        <f t="shared" si="3172"/>
        <v>0</v>
      </c>
      <c r="BM342" s="44">
        <v>1</v>
      </c>
      <c r="BN342" s="44">
        <f t="shared" si="3173"/>
        <v>28536.38755333333</v>
      </c>
      <c r="BO342" s="54">
        <v>0</v>
      </c>
      <c r="BP342" s="44">
        <f t="shared" si="3174"/>
        <v>0</v>
      </c>
      <c r="BQ342" s="44">
        <v>4</v>
      </c>
      <c r="BR342" s="44">
        <f t="shared" si="3175"/>
        <v>151311.84543999998</v>
      </c>
      <c r="BS342" s="44">
        <v>33</v>
      </c>
      <c r="BT342" s="44">
        <f t="shared" si="3176"/>
        <v>837738.70180000016</v>
      </c>
      <c r="BU342" s="44">
        <v>0</v>
      </c>
      <c r="BV342" s="44">
        <f t="shared" si="3177"/>
        <v>0</v>
      </c>
      <c r="BW342" s="44">
        <v>0</v>
      </c>
      <c r="BX342" s="44">
        <f t="shared" si="3178"/>
        <v>0</v>
      </c>
      <c r="BY342" s="44"/>
      <c r="BZ342" s="44">
        <f t="shared" si="3179"/>
        <v>0</v>
      </c>
      <c r="CA342" s="44">
        <v>0</v>
      </c>
      <c r="CB342" s="44">
        <f t="shared" si="3180"/>
        <v>0</v>
      </c>
      <c r="CC342" s="44">
        <v>0</v>
      </c>
      <c r="CD342" s="44">
        <f t="shared" si="3181"/>
        <v>0</v>
      </c>
      <c r="CE342" s="44">
        <v>0</v>
      </c>
      <c r="CF342" s="44">
        <f t="shared" si="3182"/>
        <v>0</v>
      </c>
      <c r="CG342" s="44"/>
      <c r="CH342" s="44">
        <f t="shared" si="3183"/>
        <v>0</v>
      </c>
      <c r="CI342" s="44"/>
      <c r="CJ342" s="44">
        <f t="shared" si="3184"/>
        <v>0</v>
      </c>
      <c r="CK342" s="44">
        <v>1</v>
      </c>
      <c r="CL342" s="44">
        <f t="shared" si="3185"/>
        <v>27757.243033333332</v>
      </c>
      <c r="CM342" s="44">
        <v>7</v>
      </c>
      <c r="CN342" s="44">
        <f t="shared" si="3186"/>
        <v>237626.37778600003</v>
      </c>
      <c r="CO342" s="44">
        <v>4</v>
      </c>
      <c r="CP342" s="44">
        <f t="shared" si="3187"/>
        <v>156102.24789599999</v>
      </c>
      <c r="CQ342" s="49"/>
      <c r="CR342" s="44">
        <f t="shared" si="3188"/>
        <v>0</v>
      </c>
      <c r="CS342" s="44">
        <v>2</v>
      </c>
      <c r="CT342" s="44">
        <f t="shared" si="3189"/>
        <v>76285.845103999993</v>
      </c>
      <c r="CU342" s="44"/>
      <c r="CV342" s="44">
        <f t="shared" si="3190"/>
        <v>0</v>
      </c>
      <c r="CW342" s="44"/>
      <c r="CX342" s="44">
        <f t="shared" si="3191"/>
        <v>0</v>
      </c>
      <c r="CY342" s="44"/>
      <c r="CZ342" s="44">
        <f t="shared" si="3192"/>
        <v>0</v>
      </c>
      <c r="DA342" s="44">
        <v>13</v>
      </c>
      <c r="DB342" s="44">
        <f t="shared" si="3193"/>
        <v>496777.4016659999</v>
      </c>
      <c r="DC342" s="44">
        <v>3</v>
      </c>
      <c r="DD342" s="44">
        <f t="shared" si="3194"/>
        <v>94569.903399999981</v>
      </c>
      <c r="DE342" s="44"/>
      <c r="DF342" s="44">
        <f t="shared" si="3195"/>
        <v>0</v>
      </c>
      <c r="DG342" s="44"/>
      <c r="DH342" s="44">
        <f t="shared" si="3196"/>
        <v>0</v>
      </c>
      <c r="DI342" s="44">
        <v>5</v>
      </c>
      <c r="DJ342" s="44">
        <f t="shared" si="3197"/>
        <v>205099.85579999999</v>
      </c>
      <c r="DK342" s="44">
        <v>1</v>
      </c>
      <c r="DL342" s="44">
        <f t="shared" si="3198"/>
        <v>56138.920362499994</v>
      </c>
      <c r="DM342" s="44">
        <v>9</v>
      </c>
      <c r="DN342" s="44">
        <f t="shared" si="3140"/>
        <v>546126.53750249988</v>
      </c>
      <c r="DO342" s="44"/>
      <c r="DP342" s="44">
        <f t="shared" si="3142"/>
        <v>0</v>
      </c>
      <c r="DQ342" s="44">
        <f t="shared" si="3199"/>
        <v>173</v>
      </c>
      <c r="DR342" s="44">
        <f t="shared" si="3199"/>
        <v>5608078.9019276649</v>
      </c>
    </row>
    <row r="343" spans="1:122" ht="15.75" customHeight="1" x14ac:dyDescent="0.25">
      <c r="A343" s="51"/>
      <c r="B343" s="52">
        <v>298</v>
      </c>
      <c r="C343" s="38" t="s">
        <v>474</v>
      </c>
      <c r="D343" s="39">
        <f t="shared" si="3143"/>
        <v>19063</v>
      </c>
      <c r="E343" s="40">
        <v>18530</v>
      </c>
      <c r="F343" s="40">
        <v>18715</v>
      </c>
      <c r="G343" s="53">
        <v>1.1599999999999999</v>
      </c>
      <c r="H343" s="42">
        <v>1</v>
      </c>
      <c r="I343" s="42">
        <v>1</v>
      </c>
      <c r="J343" s="43"/>
      <c r="K343" s="39">
        <v>1.4</v>
      </c>
      <c r="L343" s="39">
        <v>1.68</v>
      </c>
      <c r="M343" s="39">
        <v>2.23</v>
      </c>
      <c r="N343" s="39">
        <v>2.57</v>
      </c>
      <c r="O343" s="44">
        <v>3</v>
      </c>
      <c r="P343" s="44">
        <f t="shared" si="3148"/>
        <v>97261.217900000003</v>
      </c>
      <c r="Q343" s="44">
        <v>0</v>
      </c>
      <c r="R343" s="44">
        <f t="shared" si="3149"/>
        <v>0</v>
      </c>
      <c r="S343" s="44">
        <v>0</v>
      </c>
      <c r="T343" s="44">
        <f t="shared" si="3150"/>
        <v>0</v>
      </c>
      <c r="U343" s="44"/>
      <c r="V343" s="44">
        <f t="shared" si="3151"/>
        <v>0</v>
      </c>
      <c r="W343" s="44">
        <v>0</v>
      </c>
      <c r="X343" s="44">
        <f t="shared" si="3152"/>
        <v>0</v>
      </c>
      <c r="Y343" s="44">
        <v>0</v>
      </c>
      <c r="Z343" s="44">
        <f t="shared" si="3153"/>
        <v>0</v>
      </c>
      <c r="AA343" s="44">
        <v>0</v>
      </c>
      <c r="AB343" s="44">
        <f t="shared" si="3154"/>
        <v>0</v>
      </c>
      <c r="AC343" s="44">
        <v>0</v>
      </c>
      <c r="AD343" s="44">
        <f t="shared" si="3155"/>
        <v>0</v>
      </c>
      <c r="AE343" s="44">
        <v>0</v>
      </c>
      <c r="AF343" s="44">
        <f t="shared" si="3156"/>
        <v>0</v>
      </c>
      <c r="AG343" s="44">
        <v>60</v>
      </c>
      <c r="AH343" s="44">
        <f t="shared" si="3157"/>
        <v>1945224.358</v>
      </c>
      <c r="AI343" s="44">
        <v>0</v>
      </c>
      <c r="AJ343" s="44">
        <f t="shared" si="3158"/>
        <v>0</v>
      </c>
      <c r="AK343" s="44"/>
      <c r="AL343" s="44">
        <f t="shared" si="3159"/>
        <v>0</v>
      </c>
      <c r="AM343" s="47">
        <v>0</v>
      </c>
      <c r="AN343" s="44">
        <f t="shared" si="3160"/>
        <v>0</v>
      </c>
      <c r="AO343" s="48">
        <v>0</v>
      </c>
      <c r="AP343" s="44">
        <f t="shared" si="3161"/>
        <v>0</v>
      </c>
      <c r="AQ343" s="44"/>
      <c r="AR343" s="44">
        <f t="shared" si="3162"/>
        <v>0</v>
      </c>
      <c r="AS343" s="44"/>
      <c r="AT343" s="44">
        <f t="shared" si="3163"/>
        <v>0</v>
      </c>
      <c r="AU343" s="44">
        <v>0</v>
      </c>
      <c r="AV343" s="44">
        <f t="shared" si="3164"/>
        <v>0</v>
      </c>
      <c r="AW343" s="44"/>
      <c r="AX343" s="44">
        <f t="shared" si="3165"/>
        <v>0</v>
      </c>
      <c r="AY343" s="44"/>
      <c r="AZ343" s="44">
        <f t="shared" si="3166"/>
        <v>0</v>
      </c>
      <c r="BA343" s="44">
        <v>0</v>
      </c>
      <c r="BB343" s="44">
        <f t="shared" si="3167"/>
        <v>0</v>
      </c>
      <c r="BC343" s="44">
        <v>0</v>
      </c>
      <c r="BD343" s="44">
        <f t="shared" si="3168"/>
        <v>0</v>
      </c>
      <c r="BE343" s="44">
        <v>0</v>
      </c>
      <c r="BF343" s="44">
        <f t="shared" si="3169"/>
        <v>0</v>
      </c>
      <c r="BG343" s="44">
        <v>0</v>
      </c>
      <c r="BH343" s="44">
        <f t="shared" si="3170"/>
        <v>0</v>
      </c>
      <c r="BI343" s="44">
        <v>0</v>
      </c>
      <c r="BJ343" s="44">
        <f t="shared" si="3171"/>
        <v>0</v>
      </c>
      <c r="BK343" s="44">
        <v>6</v>
      </c>
      <c r="BL343" s="44">
        <f t="shared" si="3172"/>
        <v>195838.16405999998</v>
      </c>
      <c r="BM343" s="44">
        <v>1</v>
      </c>
      <c r="BN343" s="44">
        <f t="shared" si="3173"/>
        <v>31228.499586666661</v>
      </c>
      <c r="BO343" s="54">
        <v>0</v>
      </c>
      <c r="BP343" s="44">
        <f t="shared" si="3174"/>
        <v>0</v>
      </c>
      <c r="BQ343" s="44"/>
      <c r="BR343" s="44">
        <f t="shared" si="3175"/>
        <v>0</v>
      </c>
      <c r="BS343" s="44"/>
      <c r="BT343" s="44">
        <f t="shared" si="3176"/>
        <v>0</v>
      </c>
      <c r="BU343" s="44">
        <v>0</v>
      </c>
      <c r="BV343" s="44">
        <f t="shared" si="3177"/>
        <v>0</v>
      </c>
      <c r="BW343" s="44">
        <v>0</v>
      </c>
      <c r="BX343" s="44">
        <f t="shared" si="3178"/>
        <v>0</v>
      </c>
      <c r="BY343" s="44"/>
      <c r="BZ343" s="44">
        <f t="shared" si="3179"/>
        <v>0</v>
      </c>
      <c r="CA343" s="44">
        <v>1</v>
      </c>
      <c r="CB343" s="44">
        <f t="shared" si="3180"/>
        <v>34497.197466666657</v>
      </c>
      <c r="CC343" s="44">
        <v>0</v>
      </c>
      <c r="CD343" s="44">
        <f t="shared" si="3181"/>
        <v>0</v>
      </c>
      <c r="CE343" s="44">
        <v>0</v>
      </c>
      <c r="CF343" s="44">
        <f t="shared" si="3182"/>
        <v>0</v>
      </c>
      <c r="CG343" s="44"/>
      <c r="CH343" s="44">
        <f t="shared" si="3183"/>
        <v>0</v>
      </c>
      <c r="CI343" s="44"/>
      <c r="CJ343" s="44">
        <f t="shared" si="3184"/>
        <v>0</v>
      </c>
      <c r="CK343" s="44"/>
      <c r="CL343" s="44">
        <f t="shared" si="3185"/>
        <v>0</v>
      </c>
      <c r="CM343" s="44">
        <v>1</v>
      </c>
      <c r="CN343" s="44">
        <f t="shared" si="3186"/>
        <v>37149.137227999992</v>
      </c>
      <c r="CO343" s="44"/>
      <c r="CP343" s="44">
        <f t="shared" si="3187"/>
        <v>0</v>
      </c>
      <c r="CQ343" s="49">
        <v>2</v>
      </c>
      <c r="CR343" s="44">
        <f t="shared" si="3188"/>
        <v>68994.394933333315</v>
      </c>
      <c r="CS343" s="44"/>
      <c r="CT343" s="44">
        <f t="shared" si="3189"/>
        <v>0</v>
      </c>
      <c r="CU343" s="44"/>
      <c r="CV343" s="44">
        <f t="shared" si="3190"/>
        <v>0</v>
      </c>
      <c r="CW343" s="44">
        <v>3</v>
      </c>
      <c r="CX343" s="44">
        <f t="shared" si="3191"/>
        <v>125456.12175599998</v>
      </c>
      <c r="CY343" s="44"/>
      <c r="CZ343" s="44">
        <f t="shared" si="3192"/>
        <v>0</v>
      </c>
      <c r="DA343" s="44">
        <v>2</v>
      </c>
      <c r="DB343" s="44">
        <f t="shared" si="3193"/>
        <v>83637.414503999986</v>
      </c>
      <c r="DC343" s="44"/>
      <c r="DD343" s="44">
        <f t="shared" si="3194"/>
        <v>0</v>
      </c>
      <c r="DE343" s="44"/>
      <c r="DF343" s="44">
        <f t="shared" si="3195"/>
        <v>0</v>
      </c>
      <c r="DG343" s="44"/>
      <c r="DH343" s="44">
        <f t="shared" si="3196"/>
        <v>0</v>
      </c>
      <c r="DI343" s="44"/>
      <c r="DJ343" s="44">
        <f t="shared" si="3197"/>
        <v>0</v>
      </c>
      <c r="DK343" s="44">
        <v>3</v>
      </c>
      <c r="DL343" s="44">
        <f t="shared" si="3198"/>
        <v>184305.13477499998</v>
      </c>
      <c r="DM343" s="44"/>
      <c r="DN343" s="44">
        <f t="shared" si="3140"/>
        <v>0</v>
      </c>
      <c r="DO343" s="44"/>
      <c r="DP343" s="44">
        <f t="shared" si="3142"/>
        <v>0</v>
      </c>
      <c r="DQ343" s="44">
        <f t="shared" si="3199"/>
        <v>82</v>
      </c>
      <c r="DR343" s="44">
        <f t="shared" si="3199"/>
        <v>2803591.6402096665</v>
      </c>
    </row>
    <row r="344" spans="1:122" ht="15.75" customHeight="1" x14ac:dyDescent="0.25">
      <c r="A344" s="51"/>
      <c r="B344" s="52">
        <v>299</v>
      </c>
      <c r="C344" s="38" t="s">
        <v>475</v>
      </c>
      <c r="D344" s="39">
        <f t="shared" si="3143"/>
        <v>19063</v>
      </c>
      <c r="E344" s="40">
        <v>18530</v>
      </c>
      <c r="F344" s="40">
        <v>18715</v>
      </c>
      <c r="G344" s="58">
        <v>3.32</v>
      </c>
      <c r="H344" s="42">
        <v>1</v>
      </c>
      <c r="I344" s="42">
        <v>1</v>
      </c>
      <c r="J344" s="43"/>
      <c r="K344" s="39">
        <v>1.4</v>
      </c>
      <c r="L344" s="39">
        <v>1.68</v>
      </c>
      <c r="M344" s="39">
        <v>2.23</v>
      </c>
      <c r="N344" s="39">
        <v>2.57</v>
      </c>
      <c r="O344" s="44"/>
      <c r="P344" s="44">
        <f t="shared" si="3148"/>
        <v>0</v>
      </c>
      <c r="Q344" s="44">
        <v>0</v>
      </c>
      <c r="R344" s="44">
        <f t="shared" si="3149"/>
        <v>0</v>
      </c>
      <c r="S344" s="44"/>
      <c r="T344" s="44">
        <f t="shared" si="3150"/>
        <v>0</v>
      </c>
      <c r="U344" s="44"/>
      <c r="V344" s="44">
        <f t="shared" si="3151"/>
        <v>0</v>
      </c>
      <c r="W344" s="44"/>
      <c r="X344" s="44">
        <f t="shared" si="3152"/>
        <v>0</v>
      </c>
      <c r="Y344" s="44">
        <v>0</v>
      </c>
      <c r="Z344" s="44">
        <f t="shared" si="3153"/>
        <v>0</v>
      </c>
      <c r="AA344" s="44"/>
      <c r="AB344" s="44">
        <f t="shared" si="3154"/>
        <v>0</v>
      </c>
      <c r="AC344" s="44"/>
      <c r="AD344" s="44">
        <f t="shared" si="3155"/>
        <v>0</v>
      </c>
      <c r="AE344" s="44">
        <v>0</v>
      </c>
      <c r="AF344" s="44">
        <f t="shared" si="3156"/>
        <v>0</v>
      </c>
      <c r="AG344" s="44">
        <v>32</v>
      </c>
      <c r="AH344" s="44">
        <f t="shared" si="3157"/>
        <v>2969262.0085333325</v>
      </c>
      <c r="AI344" s="44"/>
      <c r="AJ344" s="44">
        <f t="shared" si="3158"/>
        <v>0</v>
      </c>
      <c r="AK344" s="44"/>
      <c r="AL344" s="44">
        <f t="shared" si="3159"/>
        <v>0</v>
      </c>
      <c r="AM344" s="47">
        <v>0</v>
      </c>
      <c r="AN344" s="44">
        <f t="shared" si="3160"/>
        <v>0</v>
      </c>
      <c r="AO344" s="48">
        <v>0</v>
      </c>
      <c r="AP344" s="44">
        <f t="shared" si="3161"/>
        <v>0</v>
      </c>
      <c r="AQ344" s="44"/>
      <c r="AR344" s="44">
        <f t="shared" si="3162"/>
        <v>0</v>
      </c>
      <c r="AS344" s="44"/>
      <c r="AT344" s="44">
        <f t="shared" si="3163"/>
        <v>0</v>
      </c>
      <c r="AU344" s="44"/>
      <c r="AV344" s="44">
        <f t="shared" si="3164"/>
        <v>0</v>
      </c>
      <c r="AW344" s="44"/>
      <c r="AX344" s="44">
        <f t="shared" si="3165"/>
        <v>0</v>
      </c>
      <c r="AY344" s="44"/>
      <c r="AZ344" s="44">
        <f t="shared" si="3166"/>
        <v>0</v>
      </c>
      <c r="BA344" s="44"/>
      <c r="BB344" s="44">
        <f t="shared" si="3167"/>
        <v>0</v>
      </c>
      <c r="BC344" s="44"/>
      <c r="BD344" s="44">
        <f t="shared" si="3168"/>
        <v>0</v>
      </c>
      <c r="BE344" s="44"/>
      <c r="BF344" s="44">
        <f t="shared" si="3169"/>
        <v>0</v>
      </c>
      <c r="BG344" s="44"/>
      <c r="BH344" s="44">
        <f t="shared" si="3170"/>
        <v>0</v>
      </c>
      <c r="BI344" s="44"/>
      <c r="BJ344" s="44">
        <f t="shared" si="3171"/>
        <v>0</v>
      </c>
      <c r="BK344" s="44">
        <v>0</v>
      </c>
      <c r="BL344" s="44">
        <f t="shared" si="3172"/>
        <v>0</v>
      </c>
      <c r="BM344" s="44"/>
      <c r="BN344" s="44">
        <f t="shared" si="3173"/>
        <v>0</v>
      </c>
      <c r="BO344" s="54"/>
      <c r="BP344" s="44">
        <f t="shared" si="3174"/>
        <v>0</v>
      </c>
      <c r="BQ344" s="44">
        <v>1</v>
      </c>
      <c r="BR344" s="44">
        <f t="shared" si="3175"/>
        <v>118480.02991999997</v>
      </c>
      <c r="BS344" s="44"/>
      <c r="BT344" s="44">
        <f t="shared" si="3176"/>
        <v>0</v>
      </c>
      <c r="BU344" s="44"/>
      <c r="BV344" s="44">
        <f t="shared" si="3177"/>
        <v>0</v>
      </c>
      <c r="BW344" s="44"/>
      <c r="BX344" s="44">
        <f t="shared" si="3178"/>
        <v>0</v>
      </c>
      <c r="BY344" s="44"/>
      <c r="BZ344" s="44">
        <f t="shared" si="3179"/>
        <v>0</v>
      </c>
      <c r="CA344" s="44"/>
      <c r="CB344" s="44">
        <f t="shared" si="3180"/>
        <v>0</v>
      </c>
      <c r="CC344" s="44"/>
      <c r="CD344" s="44">
        <f t="shared" si="3181"/>
        <v>0</v>
      </c>
      <c r="CE344" s="44"/>
      <c r="CF344" s="44">
        <f t="shared" si="3182"/>
        <v>0</v>
      </c>
      <c r="CG344" s="44"/>
      <c r="CH344" s="44">
        <f t="shared" si="3183"/>
        <v>0</v>
      </c>
      <c r="CI344" s="44"/>
      <c r="CJ344" s="44">
        <f t="shared" si="3184"/>
        <v>0</v>
      </c>
      <c r="CK344" s="44"/>
      <c r="CL344" s="44">
        <f t="shared" si="3185"/>
        <v>0</v>
      </c>
      <c r="CM344" s="44"/>
      <c r="CN344" s="44">
        <f t="shared" si="3186"/>
        <v>0</v>
      </c>
      <c r="CO344" s="44">
        <v>2</v>
      </c>
      <c r="CP344" s="44">
        <f t="shared" si="3187"/>
        <v>244462.01085599992</v>
      </c>
      <c r="CQ344" s="49"/>
      <c r="CR344" s="44">
        <f t="shared" si="3188"/>
        <v>0</v>
      </c>
      <c r="CS344" s="44"/>
      <c r="CT344" s="44">
        <f t="shared" si="3189"/>
        <v>0</v>
      </c>
      <c r="CU344" s="44"/>
      <c r="CV344" s="44">
        <f t="shared" si="3190"/>
        <v>0</v>
      </c>
      <c r="CW344" s="44"/>
      <c r="CX344" s="44">
        <f t="shared" si="3191"/>
        <v>0</v>
      </c>
      <c r="CY344" s="44"/>
      <c r="CZ344" s="44">
        <f t="shared" si="3192"/>
        <v>0</v>
      </c>
      <c r="DA344" s="44"/>
      <c r="DB344" s="44">
        <f t="shared" si="3193"/>
        <v>0</v>
      </c>
      <c r="DC344" s="44"/>
      <c r="DD344" s="44">
        <f t="shared" si="3194"/>
        <v>0</v>
      </c>
      <c r="DE344" s="44"/>
      <c r="DF344" s="44">
        <f t="shared" si="3195"/>
        <v>0</v>
      </c>
      <c r="DG344" s="44"/>
      <c r="DH344" s="44">
        <f t="shared" si="3196"/>
        <v>0</v>
      </c>
      <c r="DI344" s="44">
        <v>2</v>
      </c>
      <c r="DJ344" s="44">
        <f t="shared" si="3197"/>
        <v>256955.29103999995</v>
      </c>
      <c r="DK344" s="44"/>
      <c r="DL344" s="44">
        <f t="shared" si="3198"/>
        <v>0</v>
      </c>
      <c r="DM344" s="44"/>
      <c r="DN344" s="44">
        <f t="shared" si="3140"/>
        <v>0</v>
      </c>
      <c r="DO344" s="44"/>
      <c r="DP344" s="44">
        <f t="shared" si="3142"/>
        <v>0</v>
      </c>
      <c r="DQ344" s="44">
        <f t="shared" si="3199"/>
        <v>37</v>
      </c>
      <c r="DR344" s="44">
        <f t="shared" si="3199"/>
        <v>3589159.3403493324</v>
      </c>
    </row>
    <row r="345" spans="1:122" ht="15.75" customHeight="1" x14ac:dyDescent="0.25">
      <c r="A345" s="100">
        <v>36</v>
      </c>
      <c r="B345" s="114"/>
      <c r="C345" s="102" t="s">
        <v>476</v>
      </c>
      <c r="D345" s="109">
        <f t="shared" si="3143"/>
        <v>19063</v>
      </c>
      <c r="E345" s="110">
        <v>18530</v>
      </c>
      <c r="F345" s="110">
        <v>18715</v>
      </c>
      <c r="G345" s="115">
        <v>0.57999999999999996</v>
      </c>
      <c r="H345" s="111">
        <v>1</v>
      </c>
      <c r="I345" s="111">
        <v>1</v>
      </c>
      <c r="J345" s="112"/>
      <c r="K345" s="109">
        <v>1.4</v>
      </c>
      <c r="L345" s="109">
        <v>1.68</v>
      </c>
      <c r="M345" s="109">
        <v>2.23</v>
      </c>
      <c r="N345" s="109">
        <v>2.57</v>
      </c>
      <c r="O345" s="108">
        <f t="shared" ref="O345:BZ345" si="3200">SUM(O346:O352)</f>
        <v>22</v>
      </c>
      <c r="P345" s="108">
        <f t="shared" si="3200"/>
        <v>2855733.9848333336</v>
      </c>
      <c r="Q345" s="108">
        <f t="shared" si="3200"/>
        <v>4</v>
      </c>
      <c r="R345" s="108">
        <f t="shared" si="3200"/>
        <v>391280.7616666666</v>
      </c>
      <c r="S345" s="108">
        <v>4</v>
      </c>
      <c r="T345" s="108">
        <f t="shared" ref="T345:AF345" si="3201">SUM(T346:T352)</f>
        <v>1092265.4679999999</v>
      </c>
      <c r="U345" s="108">
        <f t="shared" si="3201"/>
        <v>56</v>
      </c>
      <c r="V345" s="108">
        <f t="shared" si="3201"/>
        <v>7884772.9333333336</v>
      </c>
      <c r="W345" s="108">
        <f t="shared" si="3201"/>
        <v>0</v>
      </c>
      <c r="X345" s="108">
        <f t="shared" si="3201"/>
        <v>0</v>
      </c>
      <c r="Y345" s="108">
        <f t="shared" si="3201"/>
        <v>9</v>
      </c>
      <c r="Z345" s="108">
        <f t="shared" si="3201"/>
        <v>880381.71375</v>
      </c>
      <c r="AA345" s="108">
        <f t="shared" si="3201"/>
        <v>0</v>
      </c>
      <c r="AB345" s="108">
        <f t="shared" si="3201"/>
        <v>0</v>
      </c>
      <c r="AC345" s="108">
        <f t="shared" si="3201"/>
        <v>0</v>
      </c>
      <c r="AD345" s="108">
        <f t="shared" si="3201"/>
        <v>0</v>
      </c>
      <c r="AE345" s="108">
        <f t="shared" si="3201"/>
        <v>0</v>
      </c>
      <c r="AF345" s="108">
        <f t="shared" si="3201"/>
        <v>0</v>
      </c>
      <c r="AG345" s="108">
        <f t="shared" si="3200"/>
        <v>60</v>
      </c>
      <c r="AH345" s="108">
        <f t="shared" si="3200"/>
        <v>5359428.4898000006</v>
      </c>
      <c r="AI345" s="108">
        <f t="shared" si="3200"/>
        <v>0</v>
      </c>
      <c r="AJ345" s="108">
        <f t="shared" si="3200"/>
        <v>0</v>
      </c>
      <c r="AK345" s="108">
        <f t="shared" si="3200"/>
        <v>0</v>
      </c>
      <c r="AL345" s="108">
        <f t="shared" si="3200"/>
        <v>0</v>
      </c>
      <c r="AM345" s="108">
        <f t="shared" si="3200"/>
        <v>0</v>
      </c>
      <c r="AN345" s="108">
        <f t="shared" si="3200"/>
        <v>0</v>
      </c>
      <c r="AO345" s="108">
        <f t="shared" si="3200"/>
        <v>14</v>
      </c>
      <c r="AP345" s="108">
        <f t="shared" si="3200"/>
        <v>699087.65281600005</v>
      </c>
      <c r="AQ345" s="108">
        <f t="shared" si="3200"/>
        <v>3</v>
      </c>
      <c r="AR345" s="108">
        <f t="shared" si="3200"/>
        <v>299843.47049999994</v>
      </c>
      <c r="AS345" s="108">
        <f t="shared" si="3200"/>
        <v>50</v>
      </c>
      <c r="AT345" s="108">
        <f t="shared" si="3200"/>
        <v>3989166.1571439998</v>
      </c>
      <c r="AU345" s="108">
        <f t="shared" si="3200"/>
        <v>0</v>
      </c>
      <c r="AV345" s="108">
        <f t="shared" si="3200"/>
        <v>0</v>
      </c>
      <c r="AW345" s="108">
        <f t="shared" si="3200"/>
        <v>0</v>
      </c>
      <c r="AX345" s="108">
        <f t="shared" si="3200"/>
        <v>0</v>
      </c>
      <c r="AY345" s="108">
        <f t="shared" si="3200"/>
        <v>0</v>
      </c>
      <c r="AZ345" s="108">
        <f t="shared" si="3200"/>
        <v>0</v>
      </c>
      <c r="BA345" s="108">
        <f t="shared" si="3200"/>
        <v>3</v>
      </c>
      <c r="BB345" s="108">
        <f t="shared" si="3200"/>
        <v>329944.58699999994</v>
      </c>
      <c r="BC345" s="108">
        <f t="shared" si="3200"/>
        <v>0</v>
      </c>
      <c r="BD345" s="108">
        <f t="shared" si="3200"/>
        <v>0</v>
      </c>
      <c r="BE345" s="108">
        <f t="shared" si="3200"/>
        <v>0</v>
      </c>
      <c r="BF345" s="108">
        <f t="shared" si="3200"/>
        <v>0</v>
      </c>
      <c r="BG345" s="108">
        <v>0</v>
      </c>
      <c r="BH345" s="108">
        <f t="shared" ref="BH345:BI345" si="3202">SUM(BH346:BH352)</f>
        <v>0</v>
      </c>
      <c r="BI345" s="108">
        <f t="shared" si="3202"/>
        <v>0</v>
      </c>
      <c r="BJ345" s="108">
        <f t="shared" si="3200"/>
        <v>0</v>
      </c>
      <c r="BK345" s="108">
        <f t="shared" si="3200"/>
        <v>79</v>
      </c>
      <c r="BL345" s="108">
        <f t="shared" si="3200"/>
        <v>1680944.2415149999</v>
      </c>
      <c r="BM345" s="108">
        <f t="shared" si="3200"/>
        <v>24</v>
      </c>
      <c r="BN345" s="108">
        <f t="shared" si="3200"/>
        <v>297209.16848000005</v>
      </c>
      <c r="BO345" s="108">
        <f t="shared" si="3200"/>
        <v>90</v>
      </c>
      <c r="BP345" s="108">
        <f t="shared" si="3200"/>
        <v>14864481.309999999</v>
      </c>
      <c r="BQ345" s="108">
        <f t="shared" si="3200"/>
        <v>5</v>
      </c>
      <c r="BR345" s="108">
        <f t="shared" si="3200"/>
        <v>624518.23</v>
      </c>
      <c r="BS345" s="108">
        <f t="shared" si="3200"/>
        <v>24</v>
      </c>
      <c r="BT345" s="108">
        <f t="shared" si="3200"/>
        <v>2011722.4400000002</v>
      </c>
      <c r="BU345" s="108">
        <f t="shared" si="3200"/>
        <v>0</v>
      </c>
      <c r="BV345" s="108">
        <f t="shared" si="3200"/>
        <v>0</v>
      </c>
      <c r="BW345" s="108">
        <f t="shared" si="3200"/>
        <v>0</v>
      </c>
      <c r="BX345" s="108">
        <f t="shared" si="3200"/>
        <v>0</v>
      </c>
      <c r="BY345" s="108">
        <f t="shared" si="3200"/>
        <v>0</v>
      </c>
      <c r="BZ345" s="108">
        <f t="shared" si="3200"/>
        <v>0</v>
      </c>
      <c r="CA345" s="108">
        <f t="shared" ref="CA345:DR345" si="3203">SUM(CA346:CA352)</f>
        <v>0</v>
      </c>
      <c r="CB345" s="108">
        <f t="shared" si="3203"/>
        <v>0</v>
      </c>
      <c r="CC345" s="108">
        <f t="shared" si="3203"/>
        <v>6</v>
      </c>
      <c r="CD345" s="108">
        <f t="shared" si="3203"/>
        <v>603516.73199999996</v>
      </c>
      <c r="CE345" s="108">
        <f t="shared" si="3203"/>
        <v>0</v>
      </c>
      <c r="CF345" s="108">
        <f t="shared" si="3203"/>
        <v>0</v>
      </c>
      <c r="CG345" s="108">
        <f t="shared" si="3203"/>
        <v>0</v>
      </c>
      <c r="CH345" s="108">
        <f t="shared" si="3203"/>
        <v>0</v>
      </c>
      <c r="CI345" s="108">
        <f t="shared" si="3203"/>
        <v>1</v>
      </c>
      <c r="CJ345" s="108">
        <f t="shared" si="3203"/>
        <v>69452.32233333333</v>
      </c>
      <c r="CK345" s="108">
        <f t="shared" si="3203"/>
        <v>0</v>
      </c>
      <c r="CL345" s="108">
        <f t="shared" si="3203"/>
        <v>0</v>
      </c>
      <c r="CM345" s="108">
        <f t="shared" si="3203"/>
        <v>27</v>
      </c>
      <c r="CN345" s="108">
        <f t="shared" si="3203"/>
        <v>1176602.8463419999</v>
      </c>
      <c r="CO345" s="108">
        <f t="shared" si="3203"/>
        <v>38</v>
      </c>
      <c r="CP345" s="108">
        <f t="shared" si="3203"/>
        <v>702460.11553199985</v>
      </c>
      <c r="CQ345" s="113">
        <f t="shared" si="3203"/>
        <v>0</v>
      </c>
      <c r="CR345" s="108">
        <f t="shared" si="3203"/>
        <v>0</v>
      </c>
      <c r="CS345" s="108">
        <f t="shared" si="3203"/>
        <v>2</v>
      </c>
      <c r="CT345" s="108">
        <f t="shared" si="3203"/>
        <v>251887.22440000001</v>
      </c>
      <c r="CU345" s="108">
        <f t="shared" si="3203"/>
        <v>0</v>
      </c>
      <c r="CV345" s="108">
        <f t="shared" si="3203"/>
        <v>0</v>
      </c>
      <c r="CW345" s="108">
        <f t="shared" si="3203"/>
        <v>4</v>
      </c>
      <c r="CX345" s="108">
        <f t="shared" si="3203"/>
        <v>175926.97533599997</v>
      </c>
      <c r="CY345" s="108">
        <f t="shared" si="3203"/>
        <v>8</v>
      </c>
      <c r="CZ345" s="108">
        <f t="shared" si="3203"/>
        <v>127382.96776799999</v>
      </c>
      <c r="DA345" s="108">
        <f t="shared" si="3203"/>
        <v>14</v>
      </c>
      <c r="DB345" s="108">
        <f t="shared" si="3203"/>
        <v>276147.67030200001</v>
      </c>
      <c r="DC345" s="108">
        <f t="shared" si="3203"/>
        <v>2</v>
      </c>
      <c r="DD345" s="108">
        <f t="shared" si="3203"/>
        <v>208172.74333333329</v>
      </c>
      <c r="DE345" s="108">
        <f t="shared" si="3203"/>
        <v>1</v>
      </c>
      <c r="DF345" s="108">
        <f t="shared" si="3203"/>
        <v>107187.05491666666</v>
      </c>
      <c r="DG345" s="108">
        <f t="shared" si="3203"/>
        <v>0</v>
      </c>
      <c r="DH345" s="108">
        <f t="shared" si="3203"/>
        <v>0</v>
      </c>
      <c r="DI345" s="108">
        <f t="shared" si="3203"/>
        <v>23</v>
      </c>
      <c r="DJ345" s="108">
        <f t="shared" si="3203"/>
        <v>409425.74987999996</v>
      </c>
      <c r="DK345" s="108">
        <f t="shared" si="3203"/>
        <v>3</v>
      </c>
      <c r="DL345" s="108">
        <f t="shared" si="3203"/>
        <v>73086.518962500006</v>
      </c>
      <c r="DM345" s="108">
        <f t="shared" si="3203"/>
        <v>18</v>
      </c>
      <c r="DN345" s="108">
        <f t="shared" si="3203"/>
        <v>1264283.6217108334</v>
      </c>
      <c r="DO345" s="108">
        <f t="shared" si="3203"/>
        <v>0</v>
      </c>
      <c r="DP345" s="108">
        <f t="shared" si="3203"/>
        <v>0</v>
      </c>
      <c r="DQ345" s="108">
        <f t="shared" si="3203"/>
        <v>594</v>
      </c>
      <c r="DR345" s="108">
        <f t="shared" si="3203"/>
        <v>48706313.151654981</v>
      </c>
    </row>
    <row r="346" spans="1:122" s="9" customFormat="1" ht="30" customHeight="1" x14ac:dyDescent="0.25">
      <c r="A346" s="51"/>
      <c r="B346" s="52">
        <v>300</v>
      </c>
      <c r="C346" s="38" t="s">
        <v>477</v>
      </c>
      <c r="D346" s="39">
        <f>D108</f>
        <v>19063</v>
      </c>
      <c r="E346" s="40">
        <v>18530</v>
      </c>
      <c r="F346" s="40">
        <v>18715</v>
      </c>
      <c r="G346" s="53">
        <v>4.32</v>
      </c>
      <c r="H346" s="42">
        <v>1</v>
      </c>
      <c r="I346" s="42">
        <v>1</v>
      </c>
      <c r="J346" s="43"/>
      <c r="K346" s="39">
        <v>1.4</v>
      </c>
      <c r="L346" s="39">
        <v>1.68</v>
      </c>
      <c r="M346" s="39">
        <v>2.23</v>
      </c>
      <c r="N346" s="39">
        <v>2.57</v>
      </c>
      <c r="O346" s="44">
        <v>0</v>
      </c>
      <c r="P346" s="44">
        <f t="shared" ref="P346" si="3204">(O346/12*5*$D346*$G346*$H346*$K346)+(O346/12*4*$E346*$G346*$I346*$K346)+(O346/12*3*$F346*$G346*$I346*$K346)</f>
        <v>0</v>
      </c>
      <c r="Q346" s="44">
        <v>0</v>
      </c>
      <c r="R346" s="44">
        <f>(Q346/12*5*$D346*$G346*$H346*$K346)+(Q346/12*4*$E346*$G346*$I346*$K346)+(Q346/12*3*$F346*$G346*$I346*$K346)</f>
        <v>0</v>
      </c>
      <c r="S346" s="44"/>
      <c r="T346" s="44">
        <f>(S346/12*5*$D346*$G346*$H346*$K346)+(S346/12*4*$E346*$G346*$I346*$K346)+(S346/12*3*$F346*$G346*$I346*$K346)</f>
        <v>0</v>
      </c>
      <c r="U346" s="44"/>
      <c r="V346" s="44">
        <f>(U346/12*5*$D346*$G346*$H346*$K346)+(U346/12*4*$E346*$G346*$I346*$K346)+(U346/12*3*$F346*$G346*$I346*$K346)</f>
        <v>0</v>
      </c>
      <c r="W346" s="44"/>
      <c r="X346" s="44">
        <f>(W346/12*5*$D346*$G346*$H346*$K346)+(W346/12*4*$E346*$G346*$I346*$K346)+(W346/12*3*$F346*$G346*$I346*$K346)</f>
        <v>0</v>
      </c>
      <c r="Y346" s="44">
        <v>0</v>
      </c>
      <c r="Z346" s="44">
        <f>(Y346/12*5*$D346*$G346*$H346*$K346)+(Y346/12*4*$E346*$G346*$I346*$K346)+(Y346/12*3*$F346*$G346*$I346*$K346)</f>
        <v>0</v>
      </c>
      <c r="AA346" s="44"/>
      <c r="AB346" s="44">
        <f>(AA346/12*5*$D346*$G346*$H346*$K346)+(AA346/12*4*$E346*$G346*$I346*$K346)+(AA346/12*3*$F346*$G346*$I346*$K346)</f>
        <v>0</v>
      </c>
      <c r="AC346" s="44"/>
      <c r="AD346" s="44">
        <f>(AC346/12*5*$D346*$G346*$H346*$K346)+(AC346/12*4*$E346*$G346*$I346*$K346)+(AC346/12*3*$F346*$G346*$I346*$K346)</f>
        <v>0</v>
      </c>
      <c r="AE346" s="44">
        <v>0</v>
      </c>
      <c r="AF346" s="44">
        <f>(AE346/12*5*$D346*$G346*$H346*$K346)+(AE346/12*4*$E346*$G346*$I346*$K346)+(AE346/12*3*$F346*$G346*$I346*$K346)</f>
        <v>0</v>
      </c>
      <c r="AG346" s="44">
        <v>0</v>
      </c>
      <c r="AH346" s="44">
        <f>(AG346/12*5*$D346*$G346*$H346*$K346)+(AG346/12*4*$E346*$G346*$I346*$K346)+(AG346/12*3*$F346*$G346*$I346*$K346)</f>
        <v>0</v>
      </c>
      <c r="AI346" s="44"/>
      <c r="AJ346" s="44">
        <f>(AI346/12*5*$D346*$G346*$H346*$K346)+(AI346/12*4*$E346*$G346*$I346*$K346)+(AI346/12*3*$F346*$G346*$I346*$K346)</f>
        <v>0</v>
      </c>
      <c r="AK346" s="44"/>
      <c r="AL346" s="44">
        <f>(AK346/12*5*$D346*$G346*$H346*$K346)+(AK346/12*4*$E346*$G346*$I346*$K346)+(AK346/12*3*$F346*$G346*$I346*$K346)</f>
        <v>0</v>
      </c>
      <c r="AM346" s="47">
        <v>0</v>
      </c>
      <c r="AN346" s="44">
        <f>(AM346/12*5*$D346*$G346*$H346*$K346)+(AM346/12*4*$E346*$G346*$I346*$K346)+(AM346/12*3*$F346*$G346*$I346*$K346)</f>
        <v>0</v>
      </c>
      <c r="AO346" s="48"/>
      <c r="AP346" s="44">
        <f>(AO346/12*5*$D346*$G346*$H346*$L346)+(AO346/12*4*$E346*$G346*$I346*$L346)+(AO346/12*3*$F346*$G346*$I346*$L346)</f>
        <v>0</v>
      </c>
      <c r="AQ346" s="44"/>
      <c r="AR346" s="44">
        <f>(AQ346/12*5*$D346*$G346*$H346*$L346)+(AQ346/12*4*$E346*$G346*$I346*$L346)+(AQ346/12*3*$F346*$G346*$I346*$L346)</f>
        <v>0</v>
      </c>
      <c r="AS346" s="44">
        <v>1</v>
      </c>
      <c r="AT346" s="44">
        <f>(AS346/12*5*$D346*$G346*$H346*$L346)+(AS346/12*4*$E346*$G346*$I346*$L346)+(AS346/12*3*$F346*$G346*$I346*$L346)</f>
        <v>136430.78399999999</v>
      </c>
      <c r="AU346" s="44"/>
      <c r="AV346" s="44">
        <f>(AU346/12*5*$D346*$G346*$H346*$L346)+(AU346/12*4*$E346*$G346*$I346*$L346)+(AU346/12*3*$F346*$G346*$I346*$L346)</f>
        <v>0</v>
      </c>
      <c r="AW346" s="44"/>
      <c r="AX346" s="44">
        <f>(AW346/12*5*$D346*$G346*$H346*$K346)+(AW346/12*4*$E346*$G346*$I346*$K346)+(AW346/12*3*$F346*$G346*$I346*$K346)</f>
        <v>0</v>
      </c>
      <c r="AY346" s="44"/>
      <c r="AZ346" s="44">
        <f>(AY346/12*5*$D346*$G346*$H346*$K346)+(AY346/12*4*$E346*$G346*$I346*$K346)+(AY346/12*3*$F346*$G346*$I346*$K346)</f>
        <v>0</v>
      </c>
      <c r="BA346" s="44"/>
      <c r="BB346" s="44">
        <f>(BA346/12*5*$D346*$G346*$H346*$L346)+(BA346/12*4*$E346*$G346*$I346*$L346)+(BA346/12*3*$F346*$G346*$I346*$L346)</f>
        <v>0</v>
      </c>
      <c r="BC346" s="44"/>
      <c r="BD346" s="44">
        <f>(BC346/12*5*$D346*$G346*$H346*$K346)+(BC346/12*4*$E346*$G346*$I346*$K346)+(BC346/12*3*$F346*$G346*$I346*$K346)</f>
        <v>0</v>
      </c>
      <c r="BE346" s="44"/>
      <c r="BF346" s="44">
        <f>(BE346/12*5*$D346*$G346*$H346*$K346)+(BE346/12*4*$E346*$G346*$I346*$K346)+(BE346/12*3*$F346*$G346*$I346*$K346)</f>
        <v>0</v>
      </c>
      <c r="BG346" s="44"/>
      <c r="BH346" s="44">
        <f>(BG346/12*5*$D346*$G346*$H346*$K346)+(BG346/12*4*$E346*$G346*$I346*$K346)+(BG346/12*3*$F346*$G346*$I346*$K346)</f>
        <v>0</v>
      </c>
      <c r="BI346" s="44"/>
      <c r="BJ346" s="44">
        <f>(BI346/12*5*$D346*$G346*$H346*$L346)+(BI346/12*4*$E346*$G346*$I346*$L346)+(BI346/12*3*$F346*$G346*$I346*$L346)</f>
        <v>0</v>
      </c>
      <c r="BK346" s="44"/>
      <c r="BL346" s="44">
        <f>(BK346/12*5*$D346*$G346*$H346*$K346)+(BK346/12*4*$E346*$G346*$I346*$K346)+(BK346/12*3*$F346*$G346*$I346*$K346)</f>
        <v>0</v>
      </c>
      <c r="BM346" s="44"/>
      <c r="BN346" s="44">
        <f>(BM346/12*5*$D346*$G346*$H346*$K346)+(BM346/12*4*$E346*$G346*$I346*$K346)+(BM346/12*3*$F346*$G346*$I346*$K346)</f>
        <v>0</v>
      </c>
      <c r="BO346" s="54"/>
      <c r="BP346" s="44">
        <f>(BO346/12*5*$D346*$G346*$H346*$L346)+(BO346/12*4*$E346*$G346*$I346*$L346)+(BO346/12*3*$F346*$G346*$I346*$L346)</f>
        <v>0</v>
      </c>
      <c r="BQ346" s="44"/>
      <c r="BR346" s="44">
        <f>(BQ346/12*5*$D346*$G346*$H346*$L346)+(BQ346/12*4*$E346*$G346*$I346*$L346)+(BQ346/12*3*$F346*$G346*$I346*$L346)</f>
        <v>0</v>
      </c>
      <c r="BS346" s="44"/>
      <c r="BT346" s="44">
        <f>(BS346/12*5*$D346*$G346*$H346*$K346)+(BS346/12*4*$E346*$G346*$I346*$K346)+(BS346/12*3*$F346*$G346*$I346*$K346)</f>
        <v>0</v>
      </c>
      <c r="BU346" s="44"/>
      <c r="BV346" s="44">
        <f>(BU346/12*5*$D346*$G346*$H346*$K346)+(BU346/12*4*$E346*$G346*$I346*$K346)+(BU346/12*3*$F346*$G346*$I346*$K346)</f>
        <v>0</v>
      </c>
      <c r="BW346" s="44"/>
      <c r="BX346" s="44">
        <f>(BW346/12*5*$D346*$G346*$H346*$L346)+(BW346/12*4*$E346*$G346*$I346*$L346)+(BW346/12*3*$F346*$G346*$I346*$L346)</f>
        <v>0</v>
      </c>
      <c r="BY346" s="44"/>
      <c r="BZ346" s="44">
        <f>(BY346/12*5*$D346*$G346*$H346*$L346)+(BY346/12*4*$E346*$G346*$I346*$L346)+(BY346/12*3*$F346*$G346*$I346*$L346)</f>
        <v>0</v>
      </c>
      <c r="CA346" s="44"/>
      <c r="CB346" s="44">
        <f>(CA346/12*5*$D346*$G346*$H346*$K346)+(CA346/12*4*$E346*$G346*$I346*$K346)+(CA346/12*3*$F346*$G346*$I346*$K346)</f>
        <v>0</v>
      </c>
      <c r="CC346" s="44"/>
      <c r="CD346" s="44">
        <f>(CC346/12*5*$D346*$G346*$H346*$L346)+(CC346/12*4*$E346*$G346*$I346*$L346)+(CC346/12*3*$F346*$G346*$I346*$L346)</f>
        <v>0</v>
      </c>
      <c r="CE346" s="44"/>
      <c r="CF346" s="44">
        <f>(CE346/12*5*$D346*$G346*$H346*$K346)+(CE346/12*4*$E346*$G346*$I346*$K346)+(CE346/12*3*$F346*$G346*$I346*$K346)</f>
        <v>0</v>
      </c>
      <c r="CG346" s="44"/>
      <c r="CH346" s="44">
        <f>(CG346/12*5*$D346*$G346*$H346*$K346)+(CG346/12*4*$E346*$G346*$I346*$K346)+(CG346/12*3*$F346*$G346*$I346*$K346)</f>
        <v>0</v>
      </c>
      <c r="CI346" s="44"/>
      <c r="CJ346" s="44">
        <f>(CI346/12*5*$D346*$G346*$H346*$K346)+(CI346/12*4*$E346*$G346*$I346*$K346)+(CI346/12*3*$F346*$G346*$I346*$K346)</f>
        <v>0</v>
      </c>
      <c r="CK346" s="44"/>
      <c r="CL346" s="44">
        <f>(CK346/12*5*$D346*$G346*$H346*$K346)+(CK346/12*4*$E346*$G346*$I346*$K346)+(CK346/12*3*$F346*$G346*$I346*$K346)</f>
        <v>0</v>
      </c>
      <c r="CM346" s="44"/>
      <c r="CN346" s="44">
        <f>(CM346/12*5*$D346*$G346*$H346*$L346)+(CM346/12*4*$E346*$G346*$I346*$L346)+(CM346/12*3*$F346*$G346*$I346*$L346)</f>
        <v>0</v>
      </c>
      <c r="CO346" s="44"/>
      <c r="CP346" s="44">
        <f>(CO346/12*5*$D346*$G346*$H346*$L346)+(CO346/12*4*$E346*$G346*$I346*$L346)+(CO346/12*3*$F346*$G346*$I346*$L346)</f>
        <v>0</v>
      </c>
      <c r="CQ346" s="49"/>
      <c r="CR346" s="44">
        <f>(CQ346/12*5*$D346*$G346*$H346*$K346)+(CQ346/12*4*$E346*$G346*$I346*$K346)+(CQ346/12*3*$F346*$G346*$I346*$K346)</f>
        <v>0</v>
      </c>
      <c r="CS346" s="44"/>
      <c r="CT346" s="44">
        <f>(CS346/12*5*$D346*$G346*$H346*$L346)+(CS346/12*4*$E346*$G346*$I346*$L346)+(CS346/12*3*$F346*$G346*$I346*$L346)</f>
        <v>0</v>
      </c>
      <c r="CU346" s="44"/>
      <c r="CV346" s="44">
        <f>(CU346/12*5*$D346*$G346*$H346*$L346)+(CU346/12*4*$E346*$G346*$I346*$L346)+(CU346/12*3*$F346*$G346*$I346*$L346)</f>
        <v>0</v>
      </c>
      <c r="CW346" s="44"/>
      <c r="CX346" s="44">
        <f>(CW346/12*5*$D346*$G346*$H346*$L346)+(CW346/12*4*$E346*$G346*$I346*$L346)+(CW346/12*3*$F346*$G346*$I346*$L346)</f>
        <v>0</v>
      </c>
      <c r="CY346" s="44"/>
      <c r="CZ346" s="44">
        <f>(CY346/12*5*$D346*$G346*$H346*$L346)+(CY346/12*4*$E346*$G346*$I346*$L346)+(CY346/12*3*$F346*$G346*$I346*$L346)</f>
        <v>0</v>
      </c>
      <c r="DA346" s="44"/>
      <c r="DB346" s="44">
        <f>(DA346/12*5*$D346*$G346*$H346*$L346)+(DA346/12*4*$E346*$G346*$I346*$L346)+(DA346/12*3*$F346*$G346*$I346*$L346)</f>
        <v>0</v>
      </c>
      <c r="DC346" s="44"/>
      <c r="DD346" s="44">
        <f>(DC346/12*5*$D346*$G346*$H346*$K346)+(DC346/12*4*$E346*$G346*$I346*$K346)+(DC346/12*3*$F346*$G346*$I346*$K346)</f>
        <v>0</v>
      </c>
      <c r="DE346" s="44"/>
      <c r="DF346" s="44">
        <f>(DE346/12*5*$D346*$G346*$H346*$K346)+(DE346/12*4*$E346*$G346*$I346*$K346)+(DE346/12*3*$F346*$G346*$I346*$K346)</f>
        <v>0</v>
      </c>
      <c r="DG346" s="44"/>
      <c r="DH346" s="44">
        <f>(DG346/12*5*$D346*$G346*$H346*$L346)+(DG346/12*4*$E346*$G346*$I346*$L346)+(DG346/12*3*$F346*$G346*$I346*$L346)</f>
        <v>0</v>
      </c>
      <c r="DI346" s="44"/>
      <c r="DJ346" s="44">
        <f>(DI346/12*5*$D346*$G346*$H346*$L346)+(DI346/12*4*$E346*$G346*$I346*$L346)+(DI346/12*3*$F346*$G346*$I346*$L346)</f>
        <v>0</v>
      </c>
      <c r="DK346" s="44"/>
      <c r="DL346" s="44">
        <f>(DK346/12*5*$D346*$G346*$H346*$M346)+(DK346/12*4*$E346*$G346*$I346*$M346)+(DK346/12*3*$F346*$G346*$I346*$M346)</f>
        <v>0</v>
      </c>
      <c r="DM346" s="44"/>
      <c r="DN346" s="44">
        <f>(DM346/12*5*$D346*$G346*$H346*$N346)+(DM346/12*4*$E346*$G346*$I346*$N346)+(DM346/12*3*$F346*$G346*$I346*$N346)</f>
        <v>0</v>
      </c>
      <c r="DO346" s="44"/>
      <c r="DP346" s="44">
        <f>(DO346*$D346*$G346*$H346*$L346)</f>
        <v>0</v>
      </c>
      <c r="DQ346" s="44">
        <f t="shared" ref="DQ346:DR352" si="3205">SUM(O346,Q346,S346,U346,W346,Y346,AA346,AC346,AE346,AG346,AI346,AK346,AM346,AO346,AQ346,AS346,AU346,AW346,AY346,BA346,BC346,BE346,BG346,BI346,BK346,BM346,BO346,BQ346,BS346,BU346,BW346,BY346,CA346,CC346,CE346,CG346,CI346,CK346,CM346,CO346,CQ346,CS346,CU346,CW346,CY346,DA346,DC346,DE346,DG346,DI346,DK346,DM346,DO346)</f>
        <v>1</v>
      </c>
      <c r="DR346" s="44">
        <f t="shared" si="3205"/>
        <v>136430.78399999999</v>
      </c>
    </row>
    <row r="347" spans="1:122" ht="15.75" customHeight="1" x14ac:dyDescent="0.25">
      <c r="A347" s="51"/>
      <c r="B347" s="52">
        <v>301</v>
      </c>
      <c r="C347" s="38" t="s">
        <v>478</v>
      </c>
      <c r="D347" s="39">
        <f>D345</f>
        <v>19063</v>
      </c>
      <c r="E347" s="40">
        <v>18530</v>
      </c>
      <c r="F347" s="40">
        <v>18715</v>
      </c>
      <c r="G347" s="53">
        <v>3.5</v>
      </c>
      <c r="H347" s="42">
        <v>1</v>
      </c>
      <c r="I347" s="42">
        <v>1</v>
      </c>
      <c r="J347" s="43"/>
      <c r="K347" s="39">
        <v>1.4</v>
      </c>
      <c r="L347" s="39">
        <v>1.68</v>
      </c>
      <c r="M347" s="39">
        <v>2.23</v>
      </c>
      <c r="N347" s="39">
        <v>2.57</v>
      </c>
      <c r="O347" s="44">
        <v>10</v>
      </c>
      <c r="P347" s="44">
        <f>(O347/12*5*$D347*$G347*$H347*$K347*P$8)+(O347/12*4*$E347*$G347*$I347*$K347*P$9)+(O347/12*3*$F347*$G347*$I347*$K347*P$9)</f>
        <v>978201.90416666679</v>
      </c>
      <c r="Q347" s="44">
        <v>4</v>
      </c>
      <c r="R347" s="44">
        <f>(Q347/12*5*$D347*$G347*$H347*$K347*R$8)+(Q347/12*4*$E347*$G347*$I347*$K347*R$9)+(Q347/12*3*$F347*$G347*$I347*$K347*R$9)</f>
        <v>391280.7616666666</v>
      </c>
      <c r="S347" s="44"/>
      <c r="T347" s="44">
        <f>(S347/12*5*$D347*$G347*$H347*$K347*T$8)+(S347/12*4*$E347*$G347*$I347*$K347*T$9)+(S347/12*3*$F347*$G347*$I347*$K347*T$9)</f>
        <v>0</v>
      </c>
      <c r="U347" s="44"/>
      <c r="V347" s="44">
        <f>(U347/12*5*$D347*$G347*$H347*$K347*V$8)+(U347/12*4*$E347*$G347*$I347*$K347*V$9)+(U347/12*3*$F347*$G347*$I347*$K347*V$9)</f>
        <v>0</v>
      </c>
      <c r="W347" s="44"/>
      <c r="X347" s="44">
        <f>(W347/12*5*$D347*$G347*$H347*$K347*X$8)+(W347/12*4*$E347*$G347*$I347*$K347*X$9)+(W347/12*3*$F347*$G347*$I347*$K347*X$9)</f>
        <v>0</v>
      </c>
      <c r="Y347" s="44">
        <v>9</v>
      </c>
      <c r="Z347" s="44">
        <f>(Y347/12*5*$D347*$G347*$H347*$K347*Z$8)+(Y347/12*4*$E347*$G347*$I347*$K347*Z$9)+(Y347/12*3*$F347*$G347*$I347*$K347*Z$9)</f>
        <v>880381.71375</v>
      </c>
      <c r="AA347" s="44"/>
      <c r="AB347" s="44">
        <f>(AA347/12*5*$D347*$G347*$H347*$K347*AB$8)+(AA347/12*4*$E347*$G347*$I347*$K347*AB$9)+(AA347/12*3*$F347*$G347*$I347*$K347*AB$9)</f>
        <v>0</v>
      </c>
      <c r="AC347" s="44"/>
      <c r="AD347" s="44">
        <f>(AC347/12*5*$D347*$G347*$H347*$K347*AD$8)+(AC347/12*4*$E347*$G347*$I347*$K347*AD$9)+(AC347/12*3*$F347*$G347*$I347*$K347*AD$9)</f>
        <v>0</v>
      </c>
      <c r="AE347" s="44">
        <v>0</v>
      </c>
      <c r="AF347" s="44">
        <f>(AE347/12*5*$D347*$G347*$H347*$K347*AF$8)+(AE347/12*4*$E347*$G347*$I347*$K347*AF$9)+(AE347/12*3*$F347*$G347*$I347*$K347*AF$9)</f>
        <v>0</v>
      </c>
      <c r="AG347" s="44">
        <v>54</v>
      </c>
      <c r="AH347" s="44">
        <f>(AG347/12*5*$D347*$G347*$H347*$K347*AH$8)+(AG347/12*4*$E347*$G347*$I347*$K347*AH$9)+(AG347/12*3*$F347*$G347*$I347*$K347*AH$9)</f>
        <v>5282290.2825000007</v>
      </c>
      <c r="AI347" s="44"/>
      <c r="AJ347" s="44">
        <f>(AI347/12*5*$D347*$G347*$H347*$K347*AJ$8)+(AI347/12*4*$E347*$G347*$I347*$K347*AJ$9)+(AI347/12*3*$F347*$G347*$I347*$K347*AJ$9)</f>
        <v>0</v>
      </c>
      <c r="AK347" s="44"/>
      <c r="AL347" s="44">
        <f>(AK347/12*5*$D347*$G347*$H347*$K347*AL$8)+(AK347/12*4*$E347*$G347*$I347*$K347*AL$9)+(AK347/12*3*$F347*$G347*$I347*$K347*AL$9)</f>
        <v>0</v>
      </c>
      <c r="AM347" s="47">
        <v>0</v>
      </c>
      <c r="AN347" s="44">
        <f>(AM347/12*5*$D347*$G347*$H347*$K347*AN$8)+(AM347/12*4*$E347*$G347*$I347*$K347*AN$9)+(AM347/12*3*$F347*$G347*$I347*$K347*AN$9)</f>
        <v>0</v>
      </c>
      <c r="AO347" s="48">
        <v>5</v>
      </c>
      <c r="AP347" s="44">
        <f>(AO347/12*5*$D347*$G347*$H347*$L347*AP$8)+(AO347/12*4*$E347*$G347*$I347*$L347*AP$9)+(AO347/12*3*$F347*$G347*$I347*$L347*AP$9)</f>
        <v>565343.527</v>
      </c>
      <c r="AQ347" s="44">
        <v>3</v>
      </c>
      <c r="AR347" s="44">
        <f>(AQ347/12*5*$D347*$G347*$H347*$L347*AR$8)+(AQ347/12*4*$E347*$G347*$I347*$L347*AR$9)+(AQ347/12*3*$F347*$G347*$I347*$L347*AR$9)</f>
        <v>299843.47049999994</v>
      </c>
      <c r="AS347" s="44">
        <v>32</v>
      </c>
      <c r="AT347" s="44">
        <f>(AS347/12*5*$D347*$G347*$H347*$L347*AT$8)+(AS347/12*4*$E347*$G347*$I347*$L347*AT$9)+(AS347/12*3*$F347*$G347*$I347*$L347*AT$10)</f>
        <v>3618198.5727999997</v>
      </c>
      <c r="AU347" s="44"/>
      <c r="AV347" s="44">
        <f>(AU347/12*5*$D347*$G347*$H347*$L347*AV$8)+(AU347/12*4*$E347*$G347*$I347*$L347*AV$9)+(AU347/12*3*$F347*$G347*$I347*$L347*AV$9)</f>
        <v>0</v>
      </c>
      <c r="AW347" s="44"/>
      <c r="AX347" s="44">
        <f>(AW347/12*5*$D347*$G347*$H347*$K347*AX$8)+(AW347/12*4*$E347*$G347*$I347*$K347*AX$9)+(AW347/12*3*$F347*$G347*$I347*$K347*AX$9)</f>
        <v>0</v>
      </c>
      <c r="AY347" s="44"/>
      <c r="AZ347" s="44">
        <f>(AY347/12*5*$D347*$G347*$H347*$K347*AZ$8)+(AY347/12*4*$E347*$G347*$I347*$K347*AZ$9)+(AY347/12*3*$F347*$G347*$I347*$K347*AZ$9)</f>
        <v>0</v>
      </c>
      <c r="BA347" s="44">
        <v>3</v>
      </c>
      <c r="BB347" s="44">
        <f>(BA347/12*5*$D347*$G347*$H347*$L347*BB$8)+(BA347/12*4*$E347*$G347*$I347*$L347*BB$9)+(BA347/12*3*$F347*$G347*$I347*$L347*BB$9)</f>
        <v>329944.58699999994</v>
      </c>
      <c r="BC347" s="44"/>
      <c r="BD347" s="44">
        <f>(BC347/12*5*$D347*$G347*$H347*$K347*BD$8)+(BC347/12*4*$E347*$G347*$I347*$K347*BD$9)+(BC347/12*3*$F347*$G347*$I347*$K347*BD$9)</f>
        <v>0</v>
      </c>
      <c r="BE347" s="44"/>
      <c r="BF347" s="44">
        <f>(BE347/12*5*$D347*$G347*$H347*$K347*BF$8)+(BE347/12*4*$E347*$G347*$I347*$K347*BF$9)+(BE347/12*3*$F347*$G347*$I347*$K347*BF$9)</f>
        <v>0</v>
      </c>
      <c r="BG347" s="44"/>
      <c r="BH347" s="44">
        <f>(BG347/12*5*$D347*$G347*$H347*$K347*BH$8)+(BG347/12*4*$E347*$G347*$I347*$K347*BH$9)+(BG347/12*3*$F347*$G347*$I347*$K347*BH$9)</f>
        <v>0</v>
      </c>
      <c r="BI347" s="44"/>
      <c r="BJ347" s="44">
        <f>(BI347/12*5*$D347*$G347*$H347*$L347*BJ$8)+(BI347/12*4*$E347*$G347*$I347*$L347*BJ$9)+(BI347/12*3*$F347*$G347*$I347*$L347*BJ$9)</f>
        <v>0</v>
      </c>
      <c r="BK347" s="44">
        <v>10</v>
      </c>
      <c r="BL347" s="44">
        <f>(BK347/12*5*$D347*$G347*$H347*$K347*BL$8)+(BK347/12*4*$E347*$G347*$I347*$K347*BL$9)+(BK347/12*3*$F347*$G347*$I347*$K347*BL$9)</f>
        <v>984818.35375000001</v>
      </c>
      <c r="BM347" s="44"/>
      <c r="BN347" s="44">
        <f>(BM347/12*5*$D347*$G347*$H347*$K347*BN$8)+(BM347/12*4*$E347*$G347*$I347*$K347*BN$9)+(BM347/12*3*$F347*$G347*$I347*$K347*BN$9)</f>
        <v>0</v>
      </c>
      <c r="BO347" s="54">
        <v>5</v>
      </c>
      <c r="BP347" s="44">
        <f>(BO347/12*5*$D347*$G347*$H347*$L347*BP$8)+(BO347/12*4*$E347*$G347*$I347*$L347*BP$9)+(BO347/12*3*$F347*$G347*$I347*$L347*BP$9)</f>
        <v>502930.61000000004</v>
      </c>
      <c r="BQ347" s="44">
        <v>5</v>
      </c>
      <c r="BR347" s="44">
        <f>(BQ347/12*5*$D347*$G347*$H347*$L347*BR$8)+(BQ347/12*4*$E347*$G347*$I347*$L347*BR$9)+(BQ347/12*3*$F347*$G347*$I347*$L347*BR$9)</f>
        <v>624518.23</v>
      </c>
      <c r="BS347" s="44">
        <v>24</v>
      </c>
      <c r="BT347" s="44">
        <f>(BS347/12*5*$D347*$G347*$H347*$K347*BT$8)+(BS347/12*4*$E347*$G347*$I347*$K347*BT$9)+(BS347/12*3*$F347*$G347*$I347*$K347*BT$9)</f>
        <v>2011722.4400000002</v>
      </c>
      <c r="BU347" s="44"/>
      <c r="BV347" s="44">
        <f>(BU347/12*5*$D347*$G347*$H347*$K347*BV$8)+(BU347/12*4*$E347*$G347*$I347*$K347*BV$9)+(BU347/12*3*$F347*$G347*$I347*$K347*BV$9)</f>
        <v>0</v>
      </c>
      <c r="BW347" s="44"/>
      <c r="BX347" s="44">
        <f>(BW347/12*5*$D347*$G347*$H347*$L347*BX$8)+(BW347/12*4*$E347*$G347*$I347*$L347*BX$9)+(BW347/12*3*$F347*$G347*$I347*$L347*BX$9)</f>
        <v>0</v>
      </c>
      <c r="BY347" s="44"/>
      <c r="BZ347" s="44">
        <f>(BY347/12*5*$D347*$G347*$H347*$L347*BZ$8)+(BY347/12*4*$E347*$G347*$I347*$L347*BZ$9)+(BY347/12*3*$F347*$G347*$I347*$L347*BZ$9)</f>
        <v>0</v>
      </c>
      <c r="CA347" s="44"/>
      <c r="CB347" s="44">
        <f>(CA347/12*5*$D347*$G347*$H347*$K347*CB$8)+(CA347/12*4*$E347*$G347*$I347*$K347*CB$9)+(CA347/12*3*$F347*$G347*$I347*$K347*CB$9)</f>
        <v>0</v>
      </c>
      <c r="CC347" s="44">
        <v>6</v>
      </c>
      <c r="CD347" s="44">
        <f t="shared" ref="CD347" si="3206">(CC347/12*5*$D347*$G347*$H347*$L347*CD$8)+(CC347/12*4*$E347*$G347*$I347*$L347*CD$9)+(CC347/12*3*$F347*$G347*$I347*$L347*CD$9)</f>
        <v>603516.73199999996</v>
      </c>
      <c r="CE347" s="44"/>
      <c r="CF347" s="44">
        <f>(CE347/12*5*$D347*$G347*$H347*$K347*CF$8)+(CE347/12*4*$E347*$G347*$I347*$K347*CF$9)+(CE347/12*3*$F347*$G347*$I347*$K347*CF$9)</f>
        <v>0</v>
      </c>
      <c r="CG347" s="44"/>
      <c r="CH347" s="44">
        <f>(CG347/12*5*$D347*$G347*$H347*$K347*CH$8)+(CG347/12*4*$E347*$G347*$I347*$K347*CH$9)+(CG347/12*3*$F347*$G347*$I347*$K347*CH$9)</f>
        <v>0</v>
      </c>
      <c r="CI347" s="44">
        <v>1</v>
      </c>
      <c r="CJ347" s="44">
        <f>(CI347/12*5*$D347*$G347*$H347*$K347*CJ$8)+(CI347/12*4*$E347*$G347*$I347*$K347*CJ$9)+(CI347/12*3*$F347*$G347*$I347*$K347*CJ$9)</f>
        <v>69452.32233333333</v>
      </c>
      <c r="CK347" s="44"/>
      <c r="CL347" s="44">
        <f>(CK347/12*5*$D347*$G347*$H347*$K347*CL$8)+(CK347/12*4*$E347*$G347*$I347*$K347*CL$9)+(CK347/12*3*$F347*$G347*$I347*$K347*CL$9)</f>
        <v>0</v>
      </c>
      <c r="CM347" s="44">
        <v>8</v>
      </c>
      <c r="CN347" s="44">
        <f>(CM347/12*5*$D347*$G347*$H347*$L347*CN$8)+(CM347/12*4*$E347*$G347*$I347*$L347*CN$9)+(CM347/12*3*$F347*$G347*$I347*$L347*CN$9)</f>
        <v>896703.31240000005</v>
      </c>
      <c r="CO347" s="44">
        <v>2</v>
      </c>
      <c r="CP347" s="44">
        <f>(CO347/12*5*$D347*$G347*$H347*$L347*CP$8)+(CO347/12*4*$E347*$G347*$I347*$L347*CP$9)+(CO347/12*3*$F347*$G347*$I347*$L347*CP$9)</f>
        <v>257715.97529999996</v>
      </c>
      <c r="CQ347" s="49"/>
      <c r="CR347" s="44">
        <f>(CQ347/12*5*$D347*$G347*$H347*$K347*CR$8)+(CQ347/12*4*$E347*$G347*$I347*$K347*CR$9)+(CQ347/12*3*$F347*$G347*$I347*$K347*CR$9)</f>
        <v>0</v>
      </c>
      <c r="CS347" s="44">
        <v>2</v>
      </c>
      <c r="CT347" s="44">
        <f>(CS347/12*5*$D347*$G347*$H347*$L347*CT$8)+(CS347/12*4*$E347*$G347*$I347*$L347*CT$9)+(CS347/12*3*$F347*$G347*$I347*$L347*CT$9)</f>
        <v>251887.22440000001</v>
      </c>
      <c r="CU347" s="44"/>
      <c r="CV347" s="44">
        <f>(CU347/12*5*$D347*$G347*$H347*$L347*CV$8)+(CU347/12*4*$E347*$G347*$I347*$L347*CV$9)+(CU347/12*3*$F347*$G347*$I347*$L347*CV$9)</f>
        <v>0</v>
      </c>
      <c r="CW347" s="44">
        <v>1</v>
      </c>
      <c r="CX347" s="44">
        <f>(CW347/12*5*$D347*$G347*$H347*$L347*CX$8)+(CW347/12*4*$E347*$G347*$I347*$L347*CX$9)+(CW347/12*3*$F347*$G347*$I347*$L347*CX$9)</f>
        <v>126177.13394999999</v>
      </c>
      <c r="CY347" s="44"/>
      <c r="CZ347" s="44">
        <f>(CY347/12*5*$D347*$G347*$H347*$L347*CZ$8)+(CY347/12*4*$E347*$G347*$I347*$L347*CZ$9)+(CY347/12*3*$F347*$G347*$I347*$L347*CZ$9)</f>
        <v>0</v>
      </c>
      <c r="DA347" s="44">
        <v>1</v>
      </c>
      <c r="DB347" s="44">
        <f>(DA347/12*5*$D347*$G347*$H347*$L347*DB$8)+(DA347/12*4*$E347*$G347*$I347*$L347*DB$9)+(DA347/12*3*$F347*$G347*$I347*$L347*DB$9)</f>
        <v>126177.13394999999</v>
      </c>
      <c r="DC347" s="44">
        <v>2</v>
      </c>
      <c r="DD347" s="44">
        <f>(DC347/12*5*$D347*$G347*$H347*$K347*DD$8)+(DC347/12*4*$E347*$G347*$I347*$K347*DD$9)+(DC347/12*3*$F347*$G347*$I347*$K347*DD$9)</f>
        <v>208172.74333333329</v>
      </c>
      <c r="DE347" s="44">
        <v>1</v>
      </c>
      <c r="DF347" s="44">
        <f>(DE347/12*5*$D347*$G347*$H347*$K347*DF$8)+(DE347/12*4*$E347*$G347*$I347*$K347*DF$9)+(DE347/12*3*$F347*$G347*$I347*$K347*DF$9)</f>
        <v>107187.05491666666</v>
      </c>
      <c r="DG347" s="44"/>
      <c r="DH347" s="44">
        <f>(DG347/12*5*$D347*$G347*$H347*$L347*DH$8)+(DG347/12*4*$E347*$G347*$I347*$L347*DH$9)+(DG347/12*3*$F347*$G347*$I347*$L347*DH$9)</f>
        <v>0</v>
      </c>
      <c r="DI347" s="44"/>
      <c r="DJ347" s="44">
        <f>(DI347/12*5*$D347*$G347*$H347*$L347*DJ$8)+(DI347/12*4*$E347*$G347*$I347*$L347*DJ$9)+(DI347/12*3*$F347*$G347*$I347*$L347*DJ$9)</f>
        <v>0</v>
      </c>
      <c r="DK347" s="44"/>
      <c r="DL347" s="44">
        <f>(DK347/12*5*$D347*$G347*$H347*$M347*DL$8)+(DK347/12*4*$E347*$G347*$I347*$M347*DL$9)+(DK347/12*3*$F347*$G347*$I347*$M347*DL$9)</f>
        <v>0</v>
      </c>
      <c r="DM347" s="44">
        <v>1</v>
      </c>
      <c r="DN347" s="44">
        <f t="shared" ref="DN347" si="3207">(DM347/12*5*$D347*$G347*$H347*$N347*DN$8)+(DM347/12*4*$E347*$G347*$I347*$N347*DN$9)+(DM347/12*3*$F347*$G347*$I347*$N347*DN$9)</f>
        <v>200360.88902083333</v>
      </c>
      <c r="DO347" s="44"/>
      <c r="DP347" s="44">
        <f t="shared" si="3142"/>
        <v>0</v>
      </c>
      <c r="DQ347" s="44">
        <f t="shared" si="3205"/>
        <v>189</v>
      </c>
      <c r="DR347" s="44">
        <f t="shared" si="3205"/>
        <v>19316824.974737488</v>
      </c>
    </row>
    <row r="348" spans="1:122" s="9" customFormat="1" ht="45" customHeight="1" x14ac:dyDescent="0.25">
      <c r="A348" s="51"/>
      <c r="B348" s="52">
        <v>302</v>
      </c>
      <c r="C348" s="38" t="s">
        <v>479</v>
      </c>
      <c r="D348" s="39">
        <f t="shared" si="3143"/>
        <v>19063</v>
      </c>
      <c r="E348" s="40">
        <v>18530</v>
      </c>
      <c r="F348" s="40">
        <v>18715</v>
      </c>
      <c r="G348" s="53">
        <v>5.35</v>
      </c>
      <c r="H348" s="42">
        <v>1</v>
      </c>
      <c r="I348" s="42">
        <v>1</v>
      </c>
      <c r="J348" s="43"/>
      <c r="K348" s="39">
        <v>1.4</v>
      </c>
      <c r="L348" s="39">
        <v>1.68</v>
      </c>
      <c r="M348" s="39">
        <v>2.23</v>
      </c>
      <c r="N348" s="39">
        <v>2.57</v>
      </c>
      <c r="O348" s="44">
        <v>10</v>
      </c>
      <c r="P348" s="44">
        <f t="shared" ref="P348" si="3208">(O348/12*5*$D348*$G348*$H348*$K348)+(O348/12*4*$E348*$G348*$I348*$K348)+(O348/12*3*$F348*$G348*$I348*$K348)</f>
        <v>1407995.1666666667</v>
      </c>
      <c r="Q348" s="44">
        <v>0</v>
      </c>
      <c r="R348" s="44">
        <f>(Q348/12*5*$D348*$G348*$H348*$K348)+(Q348/12*4*$E348*$G348*$I348*$K348)+(Q348/12*3*$F348*$G348*$I348*$K348)</f>
        <v>0</v>
      </c>
      <c r="S348" s="44"/>
      <c r="T348" s="44">
        <f>(S348/12*5*$D348*$G348*$H348*$K348)+(S348/12*4*$E348*$G348*$I348*$K348)+(S348/12*3*$F348*$G348*$I348*$K348)</f>
        <v>0</v>
      </c>
      <c r="U348" s="44">
        <v>56</v>
      </c>
      <c r="V348" s="44">
        <f>(U348/12*5*$D348*$G348*$H348*$K348)+(U348/12*4*$E348*$G348*$I348*$K348)+(U348/12*3*$F348*$G348*$I348*$K348)</f>
        <v>7884772.9333333336</v>
      </c>
      <c r="W348" s="44"/>
      <c r="X348" s="44">
        <f>(W348/12*5*$D348*$G348*$H348*$K348)+(W348/12*4*$E348*$G348*$I348*$K348)+(W348/12*3*$F348*$G348*$I348*$K348)</f>
        <v>0</v>
      </c>
      <c r="Y348" s="44">
        <v>0</v>
      </c>
      <c r="Z348" s="44">
        <f>(Y348/12*5*$D348*$G348*$H348*$K348)+(Y348/12*4*$E348*$G348*$I348*$K348)+(Y348/12*3*$F348*$G348*$I348*$K348)</f>
        <v>0</v>
      </c>
      <c r="AA348" s="44"/>
      <c r="AB348" s="44">
        <f>(AA348/12*5*$D348*$G348*$H348*$K348)+(AA348/12*4*$E348*$G348*$I348*$K348)+(AA348/12*3*$F348*$G348*$I348*$K348)</f>
        <v>0</v>
      </c>
      <c r="AC348" s="44"/>
      <c r="AD348" s="44">
        <f>(AC348/12*5*$D348*$G348*$H348*$K348)+(AC348/12*4*$E348*$G348*$I348*$K348)+(AC348/12*3*$F348*$G348*$I348*$K348)</f>
        <v>0</v>
      </c>
      <c r="AE348" s="44">
        <v>0</v>
      </c>
      <c r="AF348" s="44">
        <f>(AE348/12*5*$D348*$G348*$H348*$K348)+(AE348/12*4*$E348*$G348*$I348*$K348)+(AE348/12*3*$F348*$G348*$I348*$K348)</f>
        <v>0</v>
      </c>
      <c r="AG348" s="44"/>
      <c r="AH348" s="44">
        <f>(AG348/12*5*$D348*$G348*$H348*$K348)+(AG348/12*4*$E348*$G348*$I348*$K348)+(AG348/12*3*$F348*$G348*$I348*$K348)</f>
        <v>0</v>
      </c>
      <c r="AI348" s="44"/>
      <c r="AJ348" s="44">
        <f>(AI348/12*5*$D348*$G348*$H348*$K348)+(AI348/12*4*$E348*$G348*$I348*$K348)+(AI348/12*3*$F348*$G348*$I348*$K348)</f>
        <v>0</v>
      </c>
      <c r="AK348" s="44"/>
      <c r="AL348" s="44">
        <f>(AK348/12*5*$D348*$G348*$H348*$K348)+(AK348/12*4*$E348*$G348*$I348*$K348)+(AK348/12*3*$F348*$G348*$I348*$K348)</f>
        <v>0</v>
      </c>
      <c r="AM348" s="47">
        <v>0</v>
      </c>
      <c r="AN348" s="44">
        <f>(AM348/12*5*$D348*$G348*$H348*$K348)+(AM348/12*4*$E348*$G348*$I348*$K348)+(AM348/12*3*$F348*$G348*$I348*$K348)</f>
        <v>0</v>
      </c>
      <c r="AO348" s="48">
        <v>0</v>
      </c>
      <c r="AP348" s="44">
        <f>(AO348/12*5*$D348*$G348*$H348*$L348)+(AO348/12*4*$E348*$G348*$I348*$L348)+(AO348/12*3*$F348*$G348*$I348*$L348)</f>
        <v>0</v>
      </c>
      <c r="AQ348" s="44"/>
      <c r="AR348" s="44">
        <f>(AQ348/12*5*$D348*$G348*$H348*$L348)+(AQ348/12*4*$E348*$G348*$I348*$L348)+(AQ348/12*3*$F348*$G348*$I348*$L348)</f>
        <v>0</v>
      </c>
      <c r="AS348" s="44"/>
      <c r="AT348" s="44">
        <f>(AS348/12*5*$D348*$G348*$H348*$L348)+(AS348/12*4*$E348*$G348*$I348*$L348)+(AS348/12*3*$F348*$G348*$I348*$L348)</f>
        <v>0</v>
      </c>
      <c r="AU348" s="44"/>
      <c r="AV348" s="44">
        <f>(AU348/12*5*$D348*$G348*$H348*$L348)+(AU348/12*4*$E348*$G348*$I348*$L348)+(AU348/12*3*$F348*$G348*$I348*$L348)</f>
        <v>0</v>
      </c>
      <c r="AW348" s="44"/>
      <c r="AX348" s="44">
        <f>(AW348/12*5*$D348*$G348*$H348*$K348)+(AW348/12*4*$E348*$G348*$I348*$K348)+(AW348/12*3*$F348*$G348*$I348*$K348)</f>
        <v>0</v>
      </c>
      <c r="AY348" s="44"/>
      <c r="AZ348" s="44">
        <f>(AY348/12*5*$D348*$G348*$H348*$K348)+(AY348/12*4*$E348*$G348*$I348*$K348)+(AY348/12*3*$F348*$G348*$I348*$K348)</f>
        <v>0</v>
      </c>
      <c r="BA348" s="44"/>
      <c r="BB348" s="44">
        <f>(BA348/12*5*$D348*$G348*$H348*$L348)+(BA348/12*4*$E348*$G348*$I348*$L348)+(BA348/12*3*$F348*$G348*$I348*$L348)</f>
        <v>0</v>
      </c>
      <c r="BC348" s="44"/>
      <c r="BD348" s="44">
        <f>(BC348/12*5*$D348*$G348*$H348*$K348)+(BC348/12*4*$E348*$G348*$I348*$K348)+(BC348/12*3*$F348*$G348*$I348*$K348)</f>
        <v>0</v>
      </c>
      <c r="BE348" s="44"/>
      <c r="BF348" s="44">
        <f>(BE348/12*5*$D348*$G348*$H348*$K348)+(BE348/12*4*$E348*$G348*$I348*$K348)+(BE348/12*3*$F348*$G348*$I348*$K348)</f>
        <v>0</v>
      </c>
      <c r="BG348" s="44"/>
      <c r="BH348" s="44">
        <f>(BG348/12*5*$D348*$G348*$H348*$K348)+(BG348/12*4*$E348*$G348*$I348*$K348)+(BG348/12*3*$F348*$G348*$I348*$K348)</f>
        <v>0</v>
      </c>
      <c r="BI348" s="44"/>
      <c r="BJ348" s="44">
        <f>(BI348/12*5*$D348*$G348*$H348*$L348)+(BI348/12*4*$E348*$G348*$I348*$L348)+(BI348/12*3*$F348*$G348*$I348*$L348)</f>
        <v>0</v>
      </c>
      <c r="BK348" s="44">
        <v>0</v>
      </c>
      <c r="BL348" s="44">
        <f>(BK348/12*5*$D348*$G348*$H348*$K348)+(BK348/12*4*$E348*$G348*$I348*$K348)+(BK348/12*3*$F348*$G348*$I348*$K348)</f>
        <v>0</v>
      </c>
      <c r="BM348" s="44"/>
      <c r="BN348" s="44">
        <f>(BM348/12*5*$D348*$G348*$H348*$K348)+(BM348/12*4*$E348*$G348*$I348*$K348)+(BM348/12*3*$F348*$G348*$I348*$K348)</f>
        <v>0</v>
      </c>
      <c r="BO348" s="54">
        <v>85</v>
      </c>
      <c r="BP348" s="44">
        <f>(BO348/12*5*$D348*$G348*$H348*$L348)+(BO348/12*4*$E348*$G348*$I348*$L348)+(BO348/12*3*$F348*$G348*$I348*$L348)</f>
        <v>14361550.699999999</v>
      </c>
      <c r="BQ348" s="44"/>
      <c r="BR348" s="44">
        <f>(BQ348/12*5*$D348*$G348*$H348*$L348)+(BQ348/12*4*$E348*$G348*$I348*$L348)+(BQ348/12*3*$F348*$G348*$I348*$L348)</f>
        <v>0</v>
      </c>
      <c r="BS348" s="44"/>
      <c r="BT348" s="44">
        <f>(BS348/12*5*$D348*$G348*$H348*$K348)+(BS348/12*4*$E348*$G348*$I348*$K348)+(BS348/12*3*$F348*$G348*$I348*$K348)</f>
        <v>0</v>
      </c>
      <c r="BU348" s="44"/>
      <c r="BV348" s="44">
        <f>(BU348/12*5*$D348*$G348*$H348*$K348)+(BU348/12*4*$E348*$G348*$I348*$K348)+(BU348/12*3*$F348*$G348*$I348*$K348)</f>
        <v>0</v>
      </c>
      <c r="BW348" s="44"/>
      <c r="BX348" s="44">
        <f>(BW348/12*5*$D348*$G348*$H348*$L348)+(BW348/12*4*$E348*$G348*$I348*$L348)+(BW348/12*3*$F348*$G348*$I348*$L348)</f>
        <v>0</v>
      </c>
      <c r="BY348" s="44"/>
      <c r="BZ348" s="44">
        <f>(BY348/12*5*$D348*$G348*$H348*$L348)+(BY348/12*4*$E348*$G348*$I348*$L348)+(BY348/12*3*$F348*$G348*$I348*$L348)</f>
        <v>0</v>
      </c>
      <c r="CA348" s="44"/>
      <c r="CB348" s="44">
        <f>(CA348/12*5*$D348*$G348*$H348*$K348)+(CA348/12*4*$E348*$G348*$I348*$K348)+(CA348/12*3*$F348*$G348*$I348*$K348)</f>
        <v>0</v>
      </c>
      <c r="CC348" s="44"/>
      <c r="CD348" s="44">
        <f>(CC348/12*5*$D348*$G348*$H348*$L348)+(CC348/12*4*$E348*$G348*$I348*$L348)+(CC348/12*3*$F348*$G348*$I348*$L348)</f>
        <v>0</v>
      </c>
      <c r="CE348" s="44"/>
      <c r="CF348" s="44">
        <f>(CE348/12*5*$D348*$G348*$H348*$K348)+(CE348/12*4*$E348*$G348*$I348*$K348)+(CE348/12*3*$F348*$G348*$I348*$K348)</f>
        <v>0</v>
      </c>
      <c r="CG348" s="44"/>
      <c r="CH348" s="44">
        <f>(CG348/12*5*$D348*$G348*$H348*$K348)+(CG348/12*4*$E348*$G348*$I348*$K348)+(CG348/12*3*$F348*$G348*$I348*$K348)</f>
        <v>0</v>
      </c>
      <c r="CI348" s="44"/>
      <c r="CJ348" s="44">
        <f>(CI348/12*5*$D348*$G348*$H348*$K348)+(CI348/12*4*$E348*$G348*$I348*$K348)+(CI348/12*3*$F348*$G348*$I348*$K348)</f>
        <v>0</v>
      </c>
      <c r="CK348" s="44"/>
      <c r="CL348" s="44">
        <f>(CK348/12*5*$D348*$G348*$H348*$K348)+(CK348/12*4*$E348*$G348*$I348*$K348)+(CK348/12*3*$F348*$G348*$I348*$K348)</f>
        <v>0</v>
      </c>
      <c r="CM348" s="44"/>
      <c r="CN348" s="44">
        <f>(CM348/12*5*$D348*$G348*$H348*$L348)+(CM348/12*4*$E348*$G348*$I348*$L348)+(CM348/12*3*$F348*$G348*$I348*$L348)</f>
        <v>0</v>
      </c>
      <c r="CO348" s="44"/>
      <c r="CP348" s="44">
        <f>(CO348/12*5*$D348*$G348*$H348*$L348)+(CO348/12*4*$E348*$G348*$I348*$L348)+(CO348/12*3*$F348*$G348*$I348*$L348)</f>
        <v>0</v>
      </c>
      <c r="CQ348" s="49"/>
      <c r="CR348" s="44">
        <f>(CQ348/12*5*$D348*$G348*$H348*$K348)+(CQ348/12*4*$E348*$G348*$I348*$K348)+(CQ348/12*3*$F348*$G348*$I348*$K348)</f>
        <v>0</v>
      </c>
      <c r="CS348" s="44"/>
      <c r="CT348" s="44">
        <f>(CS348/12*5*$D348*$G348*$H348*$L348)+(CS348/12*4*$E348*$G348*$I348*$L348)+(CS348/12*3*$F348*$G348*$I348*$L348)</f>
        <v>0</v>
      </c>
      <c r="CU348" s="44"/>
      <c r="CV348" s="44">
        <f>(CU348/12*5*$D348*$G348*$H348*$L348)+(CU348/12*4*$E348*$G348*$I348*$L348)+(CU348/12*3*$F348*$G348*$I348*$L348)</f>
        <v>0</v>
      </c>
      <c r="CW348" s="44"/>
      <c r="CX348" s="44">
        <f>(CW348/12*5*$D348*$G348*$H348*$L348)+(CW348/12*4*$E348*$G348*$I348*$L348)+(CW348/12*3*$F348*$G348*$I348*$L348)</f>
        <v>0</v>
      </c>
      <c r="CY348" s="44"/>
      <c r="CZ348" s="44">
        <f>(CY348/12*5*$D348*$G348*$H348*$L348)+(CY348/12*4*$E348*$G348*$I348*$L348)+(CY348/12*3*$F348*$G348*$I348*$L348)</f>
        <v>0</v>
      </c>
      <c r="DA348" s="44"/>
      <c r="DB348" s="44">
        <f>(DA348/12*5*$D348*$G348*$H348*$L348)+(DA348/12*4*$E348*$G348*$I348*$L348)+(DA348/12*3*$F348*$G348*$I348*$L348)</f>
        <v>0</v>
      </c>
      <c r="DC348" s="44"/>
      <c r="DD348" s="44">
        <f>(DC348/12*5*$D348*$G348*$H348*$K348)+(DC348/12*4*$E348*$G348*$I348*$K348)+(DC348/12*3*$F348*$G348*$I348*$K348)</f>
        <v>0</v>
      </c>
      <c r="DE348" s="44"/>
      <c r="DF348" s="44">
        <f>(DE348/12*5*$D348*$G348*$H348*$K348)+(DE348/12*4*$E348*$G348*$I348*$K348)+(DE348/12*3*$F348*$G348*$I348*$K348)</f>
        <v>0</v>
      </c>
      <c r="DG348" s="44"/>
      <c r="DH348" s="44">
        <f>(DG348/12*5*$D348*$G348*$H348*$L348)+(DG348/12*4*$E348*$G348*$I348*$L348)+(DG348/12*3*$F348*$G348*$I348*$L348)</f>
        <v>0</v>
      </c>
      <c r="DI348" s="44"/>
      <c r="DJ348" s="44">
        <f>(DI348/12*5*$D348*$G348*$H348*$L348)+(DI348/12*4*$E348*$G348*$I348*$L348)+(DI348/12*3*$F348*$G348*$I348*$L348)</f>
        <v>0</v>
      </c>
      <c r="DK348" s="44"/>
      <c r="DL348" s="44">
        <f>(DK348/12*5*$D348*$G348*$H348*$M348)+(DK348/12*4*$E348*$G348*$I348*$M348)+(DK348/12*3*$F348*$G348*$I348*$M348)</f>
        <v>0</v>
      </c>
      <c r="DM348" s="44">
        <v>3</v>
      </c>
      <c r="DN348" s="44">
        <f>(DM348/12*5*$D348*$G348*$H348*$N348)+(DM348/12*4*$E348*$G348*$I348*$N348)+(DM348/12*3*$F348*$G348*$I348*$N348)</f>
        <v>775403.05249999999</v>
      </c>
      <c r="DO348" s="44"/>
      <c r="DP348" s="44">
        <f>(DO348*$D348*$G348*$H348*$L348)</f>
        <v>0</v>
      </c>
      <c r="DQ348" s="44">
        <f t="shared" si="3205"/>
        <v>154</v>
      </c>
      <c r="DR348" s="44">
        <f t="shared" si="3205"/>
        <v>24429721.852499995</v>
      </c>
    </row>
    <row r="349" spans="1:122" ht="45" customHeight="1" x14ac:dyDescent="0.25">
      <c r="A349" s="51"/>
      <c r="B349" s="52">
        <v>303</v>
      </c>
      <c r="C349" s="38" t="s">
        <v>480</v>
      </c>
      <c r="D349" s="39">
        <f t="shared" si="3143"/>
        <v>19063</v>
      </c>
      <c r="E349" s="40">
        <v>18530</v>
      </c>
      <c r="F349" s="40">
        <v>18715</v>
      </c>
      <c r="G349" s="53">
        <v>0.32</v>
      </c>
      <c r="H349" s="42">
        <v>1</v>
      </c>
      <c r="I349" s="42">
        <v>1</v>
      </c>
      <c r="J349" s="43"/>
      <c r="K349" s="39">
        <v>1.4</v>
      </c>
      <c r="L349" s="39">
        <v>1.68</v>
      </c>
      <c r="M349" s="39">
        <v>2.23</v>
      </c>
      <c r="N349" s="39">
        <v>2.57</v>
      </c>
      <c r="O349" s="44">
        <v>0</v>
      </c>
      <c r="P349" s="44">
        <f t="shared" ref="P349:P351" si="3209">(O349/12*5*$D349*$G349*$H349*$K349*P$8)+(O349/12*4*$E349*$G349*$I349*$K349*P$9)+(O349/12*3*$F349*$G349*$I349*$K349*P$9)</f>
        <v>0</v>
      </c>
      <c r="Q349" s="44">
        <v>0</v>
      </c>
      <c r="R349" s="44">
        <f t="shared" ref="R349:R351" si="3210">(Q349/12*5*$D349*$G349*$H349*$K349*R$8)+(Q349/12*4*$E349*$G349*$I349*$K349*R$9)+(Q349/12*3*$F349*$G349*$I349*$K349*R$9)</f>
        <v>0</v>
      </c>
      <c r="S349" s="44">
        <v>0</v>
      </c>
      <c r="T349" s="44">
        <f t="shared" ref="T349:T351" si="3211">(S349/12*5*$D349*$G349*$H349*$K349*T$8)+(S349/12*4*$E349*$G349*$I349*$K349*T$9)+(S349/12*3*$F349*$G349*$I349*$K349*T$9)</f>
        <v>0</v>
      </c>
      <c r="U349" s="44"/>
      <c r="V349" s="44">
        <f t="shared" ref="V349:V351" si="3212">(U349/12*5*$D349*$G349*$H349*$K349*V$8)+(U349/12*4*$E349*$G349*$I349*$K349*V$9)+(U349/12*3*$F349*$G349*$I349*$K349*V$9)</f>
        <v>0</v>
      </c>
      <c r="W349" s="44"/>
      <c r="X349" s="44">
        <f t="shared" ref="X349:X351" si="3213">(W349/12*5*$D349*$G349*$H349*$K349*X$8)+(W349/12*4*$E349*$G349*$I349*$K349*X$9)+(W349/12*3*$F349*$G349*$I349*$K349*X$9)</f>
        <v>0</v>
      </c>
      <c r="Y349" s="44">
        <v>0</v>
      </c>
      <c r="Z349" s="44">
        <f t="shared" ref="Z349:Z351" si="3214">(Y349/12*5*$D349*$G349*$H349*$K349*Z$8)+(Y349/12*4*$E349*$G349*$I349*$K349*Z$9)+(Y349/12*3*$F349*$G349*$I349*$K349*Z$9)</f>
        <v>0</v>
      </c>
      <c r="AA349" s="44">
        <v>0</v>
      </c>
      <c r="AB349" s="44">
        <f t="shared" ref="AB349:AB351" si="3215">(AA349/12*5*$D349*$G349*$H349*$K349*AB$8)+(AA349/12*4*$E349*$G349*$I349*$K349*AB$9)+(AA349/12*3*$F349*$G349*$I349*$K349*AB$9)</f>
        <v>0</v>
      </c>
      <c r="AC349" s="44">
        <v>0</v>
      </c>
      <c r="AD349" s="44">
        <f t="shared" ref="AD349:AD351" si="3216">(AC349/12*5*$D349*$G349*$H349*$K349*AD$8)+(AC349/12*4*$E349*$G349*$I349*$K349*AD$9)+(AC349/12*3*$F349*$G349*$I349*$K349*AD$9)</f>
        <v>0</v>
      </c>
      <c r="AE349" s="44">
        <v>0</v>
      </c>
      <c r="AF349" s="44">
        <f t="shared" ref="AF349:AF351" si="3217">(AE349/12*5*$D349*$G349*$H349*$K349*AF$8)+(AE349/12*4*$E349*$G349*$I349*$K349*AF$9)+(AE349/12*3*$F349*$G349*$I349*$K349*AF$9)</f>
        <v>0</v>
      </c>
      <c r="AG349" s="44">
        <v>0</v>
      </c>
      <c r="AH349" s="44">
        <f t="shared" ref="AH349:AH351" si="3218">(AG349/12*5*$D349*$G349*$H349*$K349*AH$8)+(AG349/12*4*$E349*$G349*$I349*$K349*AH$9)+(AG349/12*3*$F349*$G349*$I349*$K349*AH$9)</f>
        <v>0</v>
      </c>
      <c r="AI349" s="44"/>
      <c r="AJ349" s="44">
        <f t="shared" ref="AJ349:AJ351" si="3219">(AI349/12*5*$D349*$G349*$H349*$K349*AJ$8)+(AI349/12*4*$E349*$G349*$I349*$K349*AJ$9)+(AI349/12*3*$F349*$G349*$I349*$K349*AJ$9)</f>
        <v>0</v>
      </c>
      <c r="AK349" s="44"/>
      <c r="AL349" s="44">
        <f t="shared" ref="AL349:AL351" si="3220">(AK349/12*5*$D349*$G349*$H349*$K349*AL$8)+(AK349/12*4*$E349*$G349*$I349*$K349*AL$9)+(AK349/12*3*$F349*$G349*$I349*$K349*AL$9)</f>
        <v>0</v>
      </c>
      <c r="AM349" s="47">
        <v>0</v>
      </c>
      <c r="AN349" s="44">
        <f t="shared" ref="AN349:AN351" si="3221">(AM349/12*5*$D349*$G349*$H349*$K349*AN$8)+(AM349/12*4*$E349*$G349*$I349*$K349*AN$9)+(AM349/12*3*$F349*$G349*$I349*$K349*AN$9)</f>
        <v>0</v>
      </c>
      <c r="AO349" s="48"/>
      <c r="AP349" s="44">
        <f t="shared" ref="AP349:AP351" si="3222">(AO349/12*5*$D349*$G349*$H349*$L349*AP$8)+(AO349/12*4*$E349*$G349*$I349*$L349*AP$9)+(AO349/12*3*$F349*$G349*$I349*$L349*AP$9)</f>
        <v>0</v>
      </c>
      <c r="AQ349" s="44">
        <v>0</v>
      </c>
      <c r="AR349" s="44">
        <f t="shared" ref="AR349:AR351" si="3223">(AQ349/12*5*$D349*$G349*$H349*$L349*AR$8)+(AQ349/12*4*$E349*$G349*$I349*$L349*AR$9)+(AQ349/12*3*$F349*$G349*$I349*$L349*AR$9)</f>
        <v>0</v>
      </c>
      <c r="AS349" s="44">
        <v>4</v>
      </c>
      <c r="AT349" s="44">
        <f t="shared" ref="AT349:AT351" si="3224">(AS349/12*5*$D349*$G349*$H349*$L349*AT$8)+(AS349/12*4*$E349*$G349*$I349*$L349*AT$9)+(AS349/12*3*$F349*$G349*$I349*$L349*AT$10)</f>
        <v>41350.840831999994</v>
      </c>
      <c r="AU349" s="44">
        <v>0</v>
      </c>
      <c r="AV349" s="44">
        <f t="shared" ref="AV349:AV351" si="3225">(AU349/12*5*$D349*$G349*$H349*$L349*AV$8)+(AU349/12*4*$E349*$G349*$I349*$L349*AV$9)+(AU349/12*3*$F349*$G349*$I349*$L349*AV$9)</f>
        <v>0</v>
      </c>
      <c r="AW349" s="44"/>
      <c r="AX349" s="44">
        <f t="shared" ref="AX349:AX351" si="3226">(AW349/12*5*$D349*$G349*$H349*$K349*AX$8)+(AW349/12*4*$E349*$G349*$I349*$K349*AX$9)+(AW349/12*3*$F349*$G349*$I349*$K349*AX$9)</f>
        <v>0</v>
      </c>
      <c r="AY349" s="44"/>
      <c r="AZ349" s="44">
        <f t="shared" ref="AZ349:AZ351" si="3227">(AY349/12*5*$D349*$G349*$H349*$K349*AZ$8)+(AY349/12*4*$E349*$G349*$I349*$K349*AZ$9)+(AY349/12*3*$F349*$G349*$I349*$K349*AZ$9)</f>
        <v>0</v>
      </c>
      <c r="BA349" s="44">
        <v>0</v>
      </c>
      <c r="BB349" s="44">
        <f t="shared" ref="BB349:BB351" si="3228">(BA349/12*5*$D349*$G349*$H349*$L349*BB$8)+(BA349/12*4*$E349*$G349*$I349*$L349*BB$9)+(BA349/12*3*$F349*$G349*$I349*$L349*BB$9)</f>
        <v>0</v>
      </c>
      <c r="BC349" s="44">
        <v>0</v>
      </c>
      <c r="BD349" s="44">
        <f t="shared" ref="BD349:BD351" si="3229">(BC349/12*5*$D349*$G349*$H349*$K349*BD$8)+(BC349/12*4*$E349*$G349*$I349*$K349*BD$9)+(BC349/12*3*$F349*$G349*$I349*$K349*BD$9)</f>
        <v>0</v>
      </c>
      <c r="BE349" s="44">
        <v>0</v>
      </c>
      <c r="BF349" s="44">
        <f t="shared" ref="BF349:BF351" si="3230">(BE349/12*5*$D349*$G349*$H349*$K349*BF$8)+(BE349/12*4*$E349*$G349*$I349*$K349*BF$9)+(BE349/12*3*$F349*$G349*$I349*$K349*BF$9)</f>
        <v>0</v>
      </c>
      <c r="BG349" s="44">
        <v>0</v>
      </c>
      <c r="BH349" s="44">
        <f t="shared" ref="BH349:BH351" si="3231">(BG349/12*5*$D349*$G349*$H349*$K349*BH$8)+(BG349/12*4*$E349*$G349*$I349*$K349*BH$9)+(BG349/12*3*$F349*$G349*$I349*$K349*BH$9)</f>
        <v>0</v>
      </c>
      <c r="BI349" s="44">
        <v>0</v>
      </c>
      <c r="BJ349" s="44">
        <f t="shared" ref="BJ349:BJ351" si="3232">(BI349/12*5*$D349*$G349*$H349*$L349*BJ$8)+(BI349/12*4*$E349*$G349*$I349*$L349*BJ$9)+(BI349/12*3*$F349*$G349*$I349*$L349*BJ$9)</f>
        <v>0</v>
      </c>
      <c r="BK349" s="44">
        <v>50</v>
      </c>
      <c r="BL349" s="44">
        <f t="shared" ref="BL349:BL351" si="3233">(BK349/12*5*$D349*$G349*$H349*$K349*BL$8)+(BK349/12*4*$E349*$G349*$I349*$K349*BL$9)+(BK349/12*3*$F349*$G349*$I349*$K349*BL$9)</f>
        <v>450202.67600000004</v>
      </c>
      <c r="BM349" s="44"/>
      <c r="BN349" s="44">
        <f t="shared" ref="BN349:BN351" si="3234">(BM349/12*5*$D349*$G349*$H349*$K349*BN$8)+(BM349/12*4*$E349*$G349*$I349*$K349*BN$9)+(BM349/12*3*$F349*$G349*$I349*$K349*BN$9)</f>
        <v>0</v>
      </c>
      <c r="BO349" s="54"/>
      <c r="BP349" s="44">
        <f t="shared" ref="BP349:BP351" si="3235">(BO349/12*5*$D349*$G349*$H349*$L349*BP$8)+(BO349/12*4*$E349*$G349*$I349*$L349*BP$9)+(BO349/12*3*$F349*$G349*$I349*$L349*BP$9)</f>
        <v>0</v>
      </c>
      <c r="BQ349" s="44">
        <v>0</v>
      </c>
      <c r="BR349" s="44">
        <f t="shared" ref="BR349:BR351" si="3236">(BQ349/12*5*$D349*$G349*$H349*$L349*BR$8)+(BQ349/12*4*$E349*$G349*$I349*$L349*BR$9)+(BQ349/12*3*$F349*$G349*$I349*$L349*BR$9)</f>
        <v>0</v>
      </c>
      <c r="BS349" s="44">
        <v>0</v>
      </c>
      <c r="BT349" s="44">
        <f t="shared" ref="BT349:BT351" si="3237">(BS349/12*5*$D349*$G349*$H349*$K349*BT$8)+(BS349/12*4*$E349*$G349*$I349*$K349*BT$9)+(BS349/12*3*$F349*$G349*$I349*$K349*BT$9)</f>
        <v>0</v>
      </c>
      <c r="BU349" s="44">
        <v>0</v>
      </c>
      <c r="BV349" s="44">
        <f t="shared" ref="BV349:BV351" si="3238">(BU349/12*5*$D349*$G349*$H349*$K349*BV$8)+(BU349/12*4*$E349*$G349*$I349*$K349*BV$9)+(BU349/12*3*$F349*$G349*$I349*$K349*BV$9)</f>
        <v>0</v>
      </c>
      <c r="BW349" s="44">
        <v>0</v>
      </c>
      <c r="BX349" s="44">
        <f t="shared" ref="BX349:BX351" si="3239">(BW349/12*5*$D349*$G349*$H349*$L349*BX$8)+(BW349/12*4*$E349*$G349*$I349*$L349*BX$9)+(BW349/12*3*$F349*$G349*$I349*$L349*BX$9)</f>
        <v>0</v>
      </c>
      <c r="BY349" s="44"/>
      <c r="BZ349" s="44">
        <f t="shared" ref="BZ349:BZ351" si="3240">(BY349/12*5*$D349*$G349*$H349*$L349*BZ$8)+(BY349/12*4*$E349*$G349*$I349*$L349*BZ$9)+(BY349/12*3*$F349*$G349*$I349*$L349*BZ$9)</f>
        <v>0</v>
      </c>
      <c r="CA349" s="44">
        <v>0</v>
      </c>
      <c r="CB349" s="44">
        <f t="shared" ref="CB349:CB351" si="3241">(CA349/12*5*$D349*$G349*$H349*$K349*CB$8)+(CA349/12*4*$E349*$G349*$I349*$K349*CB$9)+(CA349/12*3*$F349*$G349*$I349*$K349*CB$9)</f>
        <v>0</v>
      </c>
      <c r="CC349" s="44">
        <v>0</v>
      </c>
      <c r="CD349" s="44">
        <f t="shared" ref="CD349:CD351" si="3242">(CC349/12*5*$D349*$G349*$H349*$L349*CD$8)+(CC349/12*4*$E349*$G349*$I349*$L349*CD$9)+(CC349/12*3*$F349*$G349*$I349*$L349*CD$9)</f>
        <v>0</v>
      </c>
      <c r="CE349" s="44">
        <v>0</v>
      </c>
      <c r="CF349" s="44">
        <f t="shared" ref="CF349:CF351" si="3243">(CE349/12*5*$D349*$G349*$H349*$K349*CF$8)+(CE349/12*4*$E349*$G349*$I349*$K349*CF$9)+(CE349/12*3*$F349*$G349*$I349*$K349*CF$9)</f>
        <v>0</v>
      </c>
      <c r="CG349" s="44"/>
      <c r="CH349" s="44">
        <f t="shared" ref="CH349:CH351" si="3244">(CG349/12*5*$D349*$G349*$H349*$K349*CH$8)+(CG349/12*4*$E349*$G349*$I349*$K349*CH$9)+(CG349/12*3*$F349*$G349*$I349*$K349*CH$9)</f>
        <v>0</v>
      </c>
      <c r="CI349" s="44"/>
      <c r="CJ349" s="44">
        <f t="shared" ref="CJ349:CJ351" si="3245">(CI349/12*5*$D349*$G349*$H349*$K349*CJ$8)+(CI349/12*4*$E349*$G349*$I349*$K349*CJ$9)+(CI349/12*3*$F349*$G349*$I349*$K349*CJ$9)</f>
        <v>0</v>
      </c>
      <c r="CK349" s="44"/>
      <c r="CL349" s="44">
        <f t="shared" ref="CL349:CL351" si="3246">(CK349/12*5*$D349*$G349*$H349*$K349*CL$8)+(CK349/12*4*$E349*$G349*$I349*$K349*CL$9)+(CK349/12*3*$F349*$G349*$I349*$K349*CL$9)</f>
        <v>0</v>
      </c>
      <c r="CM349" s="44"/>
      <c r="CN349" s="44">
        <f t="shared" ref="CN349:CN351" si="3247">(CM349/12*5*$D349*$G349*$H349*$L349*CN$8)+(CM349/12*4*$E349*$G349*$I349*$L349*CN$9)+(CM349/12*3*$F349*$G349*$I349*$L349*CN$9)</f>
        <v>0</v>
      </c>
      <c r="CO349" s="44">
        <v>32</v>
      </c>
      <c r="CP349" s="44">
        <f t="shared" ref="CP349:CP351" si="3248">(CO349/12*5*$D349*$G349*$H349*$L349*CP$8)+(CO349/12*4*$E349*$G349*$I349*$L349*CP$9)+(CO349/12*3*$F349*$G349*$I349*$L349*CP$9)</f>
        <v>377001.65529599995</v>
      </c>
      <c r="CQ349" s="49"/>
      <c r="CR349" s="44">
        <f t="shared" ref="CR349:CR351" si="3249">(CQ349/12*5*$D349*$G349*$H349*$K349*CR$8)+(CQ349/12*4*$E349*$G349*$I349*$K349*CR$9)+(CQ349/12*3*$F349*$G349*$I349*$K349*CR$9)</f>
        <v>0</v>
      </c>
      <c r="CS349" s="44"/>
      <c r="CT349" s="44">
        <f t="shared" ref="CT349:CT351" si="3250">(CS349/12*5*$D349*$G349*$H349*$L349*CT$8)+(CS349/12*4*$E349*$G349*$I349*$L349*CT$9)+(CS349/12*3*$F349*$G349*$I349*$L349*CT$9)</f>
        <v>0</v>
      </c>
      <c r="CU349" s="44"/>
      <c r="CV349" s="44">
        <f t="shared" ref="CV349:CV351" si="3251">(CU349/12*5*$D349*$G349*$H349*$L349*CV$8)+(CU349/12*4*$E349*$G349*$I349*$L349*CV$9)+(CU349/12*3*$F349*$G349*$I349*$L349*CV$9)</f>
        <v>0</v>
      </c>
      <c r="CW349" s="44"/>
      <c r="CX349" s="44">
        <f t="shared" ref="CX349:CX351" si="3252">(CW349/12*5*$D349*$G349*$H349*$L349*CX$8)+(CW349/12*4*$E349*$G349*$I349*$L349*CX$9)+(CW349/12*3*$F349*$G349*$I349*$L349*CX$9)</f>
        <v>0</v>
      </c>
      <c r="CY349" s="44">
        <v>1</v>
      </c>
      <c r="CZ349" s="44">
        <f t="shared" ref="CZ349:CZ351" si="3253">(CY349/12*5*$D349*$G349*$H349*$L349*CZ$8)+(CY349/12*4*$E349*$G349*$I349*$L349*CZ$9)+(CY349/12*3*$F349*$G349*$I349*$L349*CZ$9)</f>
        <v>11514.844543999998</v>
      </c>
      <c r="DA349" s="44">
        <v>13</v>
      </c>
      <c r="DB349" s="44">
        <f t="shared" ref="DB349:DB351" si="3254">(DA349/12*5*$D349*$G349*$H349*$L349*DB$8)+(DA349/12*4*$E349*$G349*$I349*$L349*DB$9)+(DA349/12*3*$F349*$G349*$I349*$L349*DB$9)</f>
        <v>149970.536352</v>
      </c>
      <c r="DC349" s="44"/>
      <c r="DD349" s="44">
        <f t="shared" ref="DD349:DD351" si="3255">(DC349/12*5*$D349*$G349*$H349*$K349*DD$8)+(DC349/12*4*$E349*$G349*$I349*$K349*DD$9)+(DC349/12*3*$F349*$G349*$I349*$K349*DD$9)</f>
        <v>0</v>
      </c>
      <c r="DE349" s="44"/>
      <c r="DF349" s="44">
        <f t="shared" ref="DF349:DF351" si="3256">(DE349/12*5*$D349*$G349*$H349*$K349*DF$8)+(DE349/12*4*$E349*$G349*$I349*$K349*DF$9)+(DE349/12*3*$F349*$G349*$I349*$K349*DF$9)</f>
        <v>0</v>
      </c>
      <c r="DG349" s="44"/>
      <c r="DH349" s="44">
        <f t="shared" ref="DH349:DH351" si="3257">(DG349/12*5*$D349*$G349*$H349*$L349*DH$8)+(DG349/12*4*$E349*$G349*$I349*$L349*DH$9)+(DG349/12*3*$F349*$G349*$I349*$L349*DH$9)</f>
        <v>0</v>
      </c>
      <c r="DI349" s="44"/>
      <c r="DJ349" s="44">
        <f t="shared" ref="DJ349:DJ351" si="3258">(DI349/12*5*$D349*$G349*$H349*$L349*DJ$8)+(DI349/12*4*$E349*$G349*$I349*$L349*DJ$9)+(DI349/12*3*$F349*$G349*$I349*$L349*DJ$9)</f>
        <v>0</v>
      </c>
      <c r="DK349" s="44"/>
      <c r="DL349" s="44">
        <f t="shared" ref="DL349:DL351" si="3259">(DK349/12*5*$D349*$G349*$H349*$M349*DL$8)+(DK349/12*4*$E349*$G349*$I349*$M349*DL$9)+(DK349/12*3*$F349*$G349*$I349*$M349*DL$9)</f>
        <v>0</v>
      </c>
      <c r="DM349" s="44">
        <v>10</v>
      </c>
      <c r="DN349" s="44">
        <f t="shared" ref="DN349:DN351" si="3260">(DM349/12*5*$D349*$G349*$H349*$N349*DN$8)+(DM349/12*4*$E349*$G349*$I349*$N349*DN$9)+(DM349/12*3*$F349*$G349*$I349*$N349*DN$9)</f>
        <v>183187.09853333334</v>
      </c>
      <c r="DO349" s="44"/>
      <c r="DP349" s="44">
        <f t="shared" si="3142"/>
        <v>0</v>
      </c>
      <c r="DQ349" s="44">
        <f t="shared" si="3205"/>
        <v>110</v>
      </c>
      <c r="DR349" s="44">
        <f t="shared" si="3205"/>
        <v>1213227.6515573333</v>
      </c>
    </row>
    <row r="350" spans="1:122" ht="45" customHeight="1" x14ac:dyDescent="0.25">
      <c r="A350" s="51"/>
      <c r="B350" s="52">
        <v>304</v>
      </c>
      <c r="C350" s="38" t="s">
        <v>481</v>
      </c>
      <c r="D350" s="39">
        <f t="shared" si="3143"/>
        <v>19063</v>
      </c>
      <c r="E350" s="40">
        <v>18530</v>
      </c>
      <c r="F350" s="40">
        <v>18715</v>
      </c>
      <c r="G350" s="53">
        <v>0.46</v>
      </c>
      <c r="H350" s="42">
        <v>1</v>
      </c>
      <c r="I350" s="42">
        <v>1</v>
      </c>
      <c r="J350" s="43"/>
      <c r="K350" s="39">
        <v>1.4</v>
      </c>
      <c r="L350" s="39">
        <v>1.68</v>
      </c>
      <c r="M350" s="39">
        <v>2.23</v>
      </c>
      <c r="N350" s="39">
        <v>2.57</v>
      </c>
      <c r="O350" s="44"/>
      <c r="P350" s="44">
        <f t="shared" si="3209"/>
        <v>0</v>
      </c>
      <c r="Q350" s="44">
        <v>0</v>
      </c>
      <c r="R350" s="44">
        <f t="shared" si="3210"/>
        <v>0</v>
      </c>
      <c r="S350" s="44">
        <v>0</v>
      </c>
      <c r="T350" s="44">
        <f t="shared" si="3211"/>
        <v>0</v>
      </c>
      <c r="U350" s="44"/>
      <c r="V350" s="44">
        <f t="shared" si="3212"/>
        <v>0</v>
      </c>
      <c r="W350" s="44">
        <v>0</v>
      </c>
      <c r="X350" s="44">
        <f t="shared" si="3213"/>
        <v>0</v>
      </c>
      <c r="Y350" s="44">
        <v>0</v>
      </c>
      <c r="Z350" s="44">
        <f t="shared" si="3214"/>
        <v>0</v>
      </c>
      <c r="AA350" s="44">
        <v>0</v>
      </c>
      <c r="AB350" s="44">
        <f t="shared" si="3215"/>
        <v>0</v>
      </c>
      <c r="AC350" s="44">
        <v>0</v>
      </c>
      <c r="AD350" s="44">
        <f t="shared" si="3216"/>
        <v>0</v>
      </c>
      <c r="AE350" s="44">
        <v>0</v>
      </c>
      <c r="AF350" s="44">
        <f t="shared" si="3217"/>
        <v>0</v>
      </c>
      <c r="AG350" s="44">
        <v>6</v>
      </c>
      <c r="AH350" s="44">
        <f t="shared" si="3218"/>
        <v>77138.207300000009</v>
      </c>
      <c r="AI350" s="44">
        <v>0</v>
      </c>
      <c r="AJ350" s="44">
        <f t="shared" si="3219"/>
        <v>0</v>
      </c>
      <c r="AK350" s="44"/>
      <c r="AL350" s="44">
        <f t="shared" si="3220"/>
        <v>0</v>
      </c>
      <c r="AM350" s="47">
        <v>0</v>
      </c>
      <c r="AN350" s="44">
        <f t="shared" si="3221"/>
        <v>0</v>
      </c>
      <c r="AO350" s="48">
        <v>9</v>
      </c>
      <c r="AP350" s="44">
        <f t="shared" si="3222"/>
        <v>133744.12581600001</v>
      </c>
      <c r="AQ350" s="44"/>
      <c r="AR350" s="44">
        <f t="shared" si="3223"/>
        <v>0</v>
      </c>
      <c r="AS350" s="44">
        <v>13</v>
      </c>
      <c r="AT350" s="44">
        <f t="shared" si="3224"/>
        <v>193185.95951199997</v>
      </c>
      <c r="AU350" s="44">
        <v>0</v>
      </c>
      <c r="AV350" s="44">
        <f t="shared" si="3225"/>
        <v>0</v>
      </c>
      <c r="AW350" s="44"/>
      <c r="AX350" s="44">
        <f t="shared" si="3226"/>
        <v>0</v>
      </c>
      <c r="AY350" s="44"/>
      <c r="AZ350" s="44">
        <f t="shared" si="3227"/>
        <v>0</v>
      </c>
      <c r="BA350" s="44"/>
      <c r="BB350" s="44">
        <f t="shared" si="3228"/>
        <v>0</v>
      </c>
      <c r="BC350" s="44">
        <v>0</v>
      </c>
      <c r="BD350" s="44">
        <f t="shared" si="3229"/>
        <v>0</v>
      </c>
      <c r="BE350" s="44">
        <v>0</v>
      </c>
      <c r="BF350" s="44">
        <f t="shared" si="3230"/>
        <v>0</v>
      </c>
      <c r="BG350" s="44">
        <v>0</v>
      </c>
      <c r="BH350" s="44">
        <f t="shared" si="3231"/>
        <v>0</v>
      </c>
      <c r="BI350" s="44">
        <v>0</v>
      </c>
      <c r="BJ350" s="44">
        <f t="shared" si="3232"/>
        <v>0</v>
      </c>
      <c r="BK350" s="44">
        <v>19</v>
      </c>
      <c r="BL350" s="44">
        <f t="shared" si="3233"/>
        <v>245923.21176499999</v>
      </c>
      <c r="BM350" s="44">
        <v>24</v>
      </c>
      <c r="BN350" s="44">
        <f>(BM350/12*5*$D350*$G350*$H350*$K350*BN$8)+(BM350/12*4*$E350*$G350*$I350*$K350*BN$9)+(BM350/12*3*$F350*$G350*$I350*$K350*BN$10)</f>
        <v>297209.16848000005</v>
      </c>
      <c r="BO350" s="54"/>
      <c r="BP350" s="44">
        <f t="shared" si="3235"/>
        <v>0</v>
      </c>
      <c r="BQ350" s="44"/>
      <c r="BR350" s="44">
        <f t="shared" si="3236"/>
        <v>0</v>
      </c>
      <c r="BS350" s="44"/>
      <c r="BT350" s="44">
        <f t="shared" si="3237"/>
        <v>0</v>
      </c>
      <c r="BU350" s="44">
        <v>0</v>
      </c>
      <c r="BV350" s="44">
        <f t="shared" si="3238"/>
        <v>0</v>
      </c>
      <c r="BW350" s="44">
        <v>0</v>
      </c>
      <c r="BX350" s="44">
        <f t="shared" si="3239"/>
        <v>0</v>
      </c>
      <c r="BY350" s="44"/>
      <c r="BZ350" s="44">
        <f t="shared" si="3240"/>
        <v>0</v>
      </c>
      <c r="CA350" s="44">
        <v>0</v>
      </c>
      <c r="CB350" s="44">
        <f t="shared" si="3241"/>
        <v>0</v>
      </c>
      <c r="CC350" s="44"/>
      <c r="CD350" s="44">
        <f t="shared" si="3242"/>
        <v>0</v>
      </c>
      <c r="CE350" s="44">
        <v>0</v>
      </c>
      <c r="CF350" s="44">
        <f t="shared" si="3243"/>
        <v>0</v>
      </c>
      <c r="CG350" s="44"/>
      <c r="CH350" s="44">
        <f t="shared" si="3244"/>
        <v>0</v>
      </c>
      <c r="CI350" s="44"/>
      <c r="CJ350" s="44">
        <f t="shared" si="3245"/>
        <v>0</v>
      </c>
      <c r="CK350" s="44"/>
      <c r="CL350" s="44">
        <f t="shared" si="3246"/>
        <v>0</v>
      </c>
      <c r="CM350" s="44">
        <v>19</v>
      </c>
      <c r="CN350" s="44">
        <f t="shared" si="3247"/>
        <v>279899.53394199995</v>
      </c>
      <c r="CO350" s="44">
        <v>4</v>
      </c>
      <c r="CP350" s="44">
        <f t="shared" si="3248"/>
        <v>67742.484935999993</v>
      </c>
      <c r="CQ350" s="49"/>
      <c r="CR350" s="44">
        <f t="shared" si="3249"/>
        <v>0</v>
      </c>
      <c r="CS350" s="44"/>
      <c r="CT350" s="44">
        <f t="shared" si="3250"/>
        <v>0</v>
      </c>
      <c r="CU350" s="44"/>
      <c r="CV350" s="44">
        <f t="shared" si="3251"/>
        <v>0</v>
      </c>
      <c r="CW350" s="44">
        <v>3</v>
      </c>
      <c r="CX350" s="44">
        <f t="shared" si="3252"/>
        <v>49749.841386</v>
      </c>
      <c r="CY350" s="44">
        <v>7</v>
      </c>
      <c r="CZ350" s="44">
        <f t="shared" si="3253"/>
        <v>115868.123224</v>
      </c>
      <c r="DA350" s="44"/>
      <c r="DB350" s="44">
        <f t="shared" si="3254"/>
        <v>0</v>
      </c>
      <c r="DC350" s="44"/>
      <c r="DD350" s="44">
        <f t="shared" si="3255"/>
        <v>0</v>
      </c>
      <c r="DE350" s="44"/>
      <c r="DF350" s="44">
        <f t="shared" si="3256"/>
        <v>0</v>
      </c>
      <c r="DG350" s="44"/>
      <c r="DH350" s="44">
        <f t="shared" si="3257"/>
        <v>0</v>
      </c>
      <c r="DI350" s="44">
        <v>23</v>
      </c>
      <c r="DJ350" s="44">
        <f t="shared" si="3258"/>
        <v>409425.74987999996</v>
      </c>
      <c r="DK350" s="44">
        <v>3</v>
      </c>
      <c r="DL350" s="44">
        <f t="shared" si="3259"/>
        <v>73086.518962500006</v>
      </c>
      <c r="DM350" s="44">
        <v>4</v>
      </c>
      <c r="DN350" s="44">
        <f t="shared" si="3260"/>
        <v>105332.58165666665</v>
      </c>
      <c r="DO350" s="44"/>
      <c r="DP350" s="44">
        <f t="shared" si="3142"/>
        <v>0</v>
      </c>
      <c r="DQ350" s="44">
        <f t="shared" si="3205"/>
        <v>134</v>
      </c>
      <c r="DR350" s="44">
        <f t="shared" si="3205"/>
        <v>2048305.5068601668</v>
      </c>
    </row>
    <row r="351" spans="1:122" ht="30" customHeight="1" x14ac:dyDescent="0.25">
      <c r="A351" s="51"/>
      <c r="B351" s="52">
        <v>305</v>
      </c>
      <c r="C351" s="38" t="s">
        <v>482</v>
      </c>
      <c r="D351" s="39">
        <f t="shared" si="3143"/>
        <v>19063</v>
      </c>
      <c r="E351" s="40">
        <v>18530</v>
      </c>
      <c r="F351" s="40">
        <v>18715</v>
      </c>
      <c r="G351" s="53">
        <v>8.4</v>
      </c>
      <c r="H351" s="42">
        <v>1</v>
      </c>
      <c r="I351" s="42">
        <v>1</v>
      </c>
      <c r="J351" s="43"/>
      <c r="K351" s="39">
        <v>1.4</v>
      </c>
      <c r="L351" s="39">
        <v>1.68</v>
      </c>
      <c r="M351" s="39">
        <v>2.23</v>
      </c>
      <c r="N351" s="39">
        <v>2.57</v>
      </c>
      <c r="O351" s="44">
        <v>2</v>
      </c>
      <c r="P351" s="44">
        <f t="shared" si="3209"/>
        <v>469536.91399999999</v>
      </c>
      <c r="Q351" s="44">
        <v>0</v>
      </c>
      <c r="R351" s="44">
        <f t="shared" si="3210"/>
        <v>0</v>
      </c>
      <c r="S351" s="44">
        <v>4</v>
      </c>
      <c r="T351" s="44">
        <f t="shared" si="3211"/>
        <v>1092265.4679999999</v>
      </c>
      <c r="U351" s="44"/>
      <c r="V351" s="44">
        <f t="shared" si="3212"/>
        <v>0</v>
      </c>
      <c r="W351" s="44"/>
      <c r="X351" s="44">
        <f t="shared" si="3213"/>
        <v>0</v>
      </c>
      <c r="Y351" s="44">
        <v>0</v>
      </c>
      <c r="Z351" s="44">
        <f t="shared" si="3214"/>
        <v>0</v>
      </c>
      <c r="AA351" s="44"/>
      <c r="AB351" s="44">
        <f t="shared" si="3215"/>
        <v>0</v>
      </c>
      <c r="AC351" s="44"/>
      <c r="AD351" s="44">
        <f t="shared" si="3216"/>
        <v>0</v>
      </c>
      <c r="AE351" s="44">
        <v>0</v>
      </c>
      <c r="AF351" s="44">
        <f t="shared" si="3217"/>
        <v>0</v>
      </c>
      <c r="AG351" s="44">
        <v>0</v>
      </c>
      <c r="AH351" s="44">
        <f t="shared" si="3218"/>
        <v>0</v>
      </c>
      <c r="AI351" s="44"/>
      <c r="AJ351" s="44">
        <f t="shared" si="3219"/>
        <v>0</v>
      </c>
      <c r="AK351" s="44"/>
      <c r="AL351" s="44">
        <f t="shared" si="3220"/>
        <v>0</v>
      </c>
      <c r="AM351" s="47">
        <v>0</v>
      </c>
      <c r="AN351" s="44">
        <f t="shared" si="3221"/>
        <v>0</v>
      </c>
      <c r="AO351" s="48">
        <v>0</v>
      </c>
      <c r="AP351" s="44">
        <f t="shared" si="3222"/>
        <v>0</v>
      </c>
      <c r="AQ351" s="44"/>
      <c r="AR351" s="44">
        <f t="shared" si="3223"/>
        <v>0</v>
      </c>
      <c r="AS351" s="44"/>
      <c r="AT351" s="44">
        <f t="shared" si="3224"/>
        <v>0</v>
      </c>
      <c r="AU351" s="44"/>
      <c r="AV351" s="44">
        <f t="shared" si="3225"/>
        <v>0</v>
      </c>
      <c r="AW351" s="44"/>
      <c r="AX351" s="44">
        <f t="shared" si="3226"/>
        <v>0</v>
      </c>
      <c r="AY351" s="44"/>
      <c r="AZ351" s="44">
        <f t="shared" si="3227"/>
        <v>0</v>
      </c>
      <c r="BA351" s="44"/>
      <c r="BB351" s="44">
        <f t="shared" si="3228"/>
        <v>0</v>
      </c>
      <c r="BC351" s="44"/>
      <c r="BD351" s="44">
        <f t="shared" si="3229"/>
        <v>0</v>
      </c>
      <c r="BE351" s="44"/>
      <c r="BF351" s="44">
        <f t="shared" si="3230"/>
        <v>0</v>
      </c>
      <c r="BG351" s="44"/>
      <c r="BH351" s="44">
        <f t="shared" si="3231"/>
        <v>0</v>
      </c>
      <c r="BI351" s="44"/>
      <c r="BJ351" s="44">
        <f t="shared" si="3232"/>
        <v>0</v>
      </c>
      <c r="BK351" s="44">
        <v>0</v>
      </c>
      <c r="BL351" s="44">
        <f t="shared" si="3233"/>
        <v>0</v>
      </c>
      <c r="BM351" s="44"/>
      <c r="BN351" s="44">
        <f t="shared" si="3234"/>
        <v>0</v>
      </c>
      <c r="BO351" s="54"/>
      <c r="BP351" s="44">
        <f t="shared" si="3235"/>
        <v>0</v>
      </c>
      <c r="BQ351" s="44"/>
      <c r="BR351" s="44">
        <f t="shared" si="3236"/>
        <v>0</v>
      </c>
      <c r="BS351" s="44"/>
      <c r="BT351" s="44">
        <f t="shared" si="3237"/>
        <v>0</v>
      </c>
      <c r="BU351" s="44"/>
      <c r="BV351" s="44">
        <f t="shared" si="3238"/>
        <v>0</v>
      </c>
      <c r="BW351" s="44"/>
      <c r="BX351" s="44">
        <f t="shared" si="3239"/>
        <v>0</v>
      </c>
      <c r="BY351" s="44"/>
      <c r="BZ351" s="44">
        <f t="shared" si="3240"/>
        <v>0</v>
      </c>
      <c r="CA351" s="44"/>
      <c r="CB351" s="44">
        <f t="shared" si="3241"/>
        <v>0</v>
      </c>
      <c r="CC351" s="44"/>
      <c r="CD351" s="44">
        <f t="shared" si="3242"/>
        <v>0</v>
      </c>
      <c r="CE351" s="44"/>
      <c r="CF351" s="44">
        <f t="shared" si="3243"/>
        <v>0</v>
      </c>
      <c r="CG351" s="44"/>
      <c r="CH351" s="44">
        <f t="shared" si="3244"/>
        <v>0</v>
      </c>
      <c r="CI351" s="44"/>
      <c r="CJ351" s="44">
        <f t="shared" si="3245"/>
        <v>0</v>
      </c>
      <c r="CK351" s="44"/>
      <c r="CL351" s="44">
        <f t="shared" si="3246"/>
        <v>0</v>
      </c>
      <c r="CM351" s="44"/>
      <c r="CN351" s="44">
        <f t="shared" si="3247"/>
        <v>0</v>
      </c>
      <c r="CO351" s="44"/>
      <c r="CP351" s="44">
        <f t="shared" si="3248"/>
        <v>0</v>
      </c>
      <c r="CQ351" s="49"/>
      <c r="CR351" s="44">
        <f t="shared" si="3249"/>
        <v>0</v>
      </c>
      <c r="CS351" s="44"/>
      <c r="CT351" s="44">
        <f t="shared" si="3250"/>
        <v>0</v>
      </c>
      <c r="CU351" s="44"/>
      <c r="CV351" s="44">
        <f t="shared" si="3251"/>
        <v>0</v>
      </c>
      <c r="CW351" s="44"/>
      <c r="CX351" s="44">
        <f t="shared" si="3252"/>
        <v>0</v>
      </c>
      <c r="CY351" s="44"/>
      <c r="CZ351" s="44">
        <f t="shared" si="3253"/>
        <v>0</v>
      </c>
      <c r="DA351" s="44"/>
      <c r="DB351" s="44">
        <f t="shared" si="3254"/>
        <v>0</v>
      </c>
      <c r="DC351" s="44"/>
      <c r="DD351" s="44">
        <f t="shared" si="3255"/>
        <v>0</v>
      </c>
      <c r="DE351" s="44"/>
      <c r="DF351" s="44">
        <f t="shared" si="3256"/>
        <v>0</v>
      </c>
      <c r="DG351" s="44"/>
      <c r="DH351" s="44">
        <f t="shared" si="3257"/>
        <v>0</v>
      </c>
      <c r="DI351" s="44"/>
      <c r="DJ351" s="44">
        <f t="shared" si="3258"/>
        <v>0</v>
      </c>
      <c r="DK351" s="44"/>
      <c r="DL351" s="44">
        <f t="shared" si="3259"/>
        <v>0</v>
      </c>
      <c r="DM351" s="44"/>
      <c r="DN351" s="44">
        <f t="shared" si="3260"/>
        <v>0</v>
      </c>
      <c r="DO351" s="44"/>
      <c r="DP351" s="44">
        <f t="shared" si="3142"/>
        <v>0</v>
      </c>
      <c r="DQ351" s="44">
        <f t="shared" si="3205"/>
        <v>6</v>
      </c>
      <c r="DR351" s="44">
        <f t="shared" si="3205"/>
        <v>1561802.3819999998</v>
      </c>
    </row>
    <row r="352" spans="1:122" ht="30" customHeight="1" x14ac:dyDescent="0.25">
      <c r="A352" s="51"/>
      <c r="B352" s="52">
        <v>306</v>
      </c>
      <c r="C352" s="38" t="s">
        <v>483</v>
      </c>
      <c r="D352" s="39">
        <f t="shared" si="3143"/>
        <v>19063</v>
      </c>
      <c r="E352" s="40">
        <v>18530</v>
      </c>
      <c r="F352" s="40">
        <v>18715</v>
      </c>
      <c r="G352" s="53">
        <v>2.3199999999999998</v>
      </c>
      <c r="H352" s="42">
        <v>1</v>
      </c>
      <c r="I352" s="42">
        <v>1</v>
      </c>
      <c r="J352" s="43"/>
      <c r="K352" s="39">
        <v>1.4</v>
      </c>
      <c r="L352" s="39">
        <v>1.68</v>
      </c>
      <c r="M352" s="39">
        <v>2.23</v>
      </c>
      <c r="N352" s="39">
        <v>2.57</v>
      </c>
      <c r="O352" s="44">
        <v>0</v>
      </c>
      <c r="P352" s="44">
        <f t="shared" ref="P352" si="3261">(O352/12*5*$D352*$G352*$H352*$K352)+(O352/12*4*$E352*$G352*$I352*$K352)+(O352/12*3*$F352*$G352*$I352*$K352)</f>
        <v>0</v>
      </c>
      <c r="Q352" s="44">
        <v>0</v>
      </c>
      <c r="R352" s="44">
        <f>(Q352/12*5*$D352*$G352*$H352*$K352)+(Q352/12*4*$E352*$G352*$I352*$K352)+(Q352/12*3*$F352*$G352*$I352*$K352)</f>
        <v>0</v>
      </c>
      <c r="S352" s="44"/>
      <c r="T352" s="44">
        <f>(S352/12*5*$D352*$G352*$H352*$K352)+(S352/12*4*$E352*$G352*$I352*$K352)+(S352/12*3*$F352*$G352*$I352*$K352)</f>
        <v>0</v>
      </c>
      <c r="U352" s="44"/>
      <c r="V352" s="44">
        <f>(U352/12*5*$D352*$G352*$H352*$K352)+(U352/12*4*$E352*$G352*$I352*$K352)+(U352/12*3*$F352*$G352*$I352*$K352)</f>
        <v>0</v>
      </c>
      <c r="W352" s="44"/>
      <c r="X352" s="44">
        <f>(W352/12*5*$D352*$G352*$H352*$K352)+(W352/12*4*$E352*$G352*$I352*$K352)+(W352/12*3*$F352*$G352*$I352*$K352)</f>
        <v>0</v>
      </c>
      <c r="Y352" s="44">
        <v>0</v>
      </c>
      <c r="Z352" s="44">
        <f>(Y352/12*5*$D352*$G352*$H352*$K352)+(Y352/12*4*$E352*$G352*$I352*$K352)+(Y352/12*3*$F352*$G352*$I352*$K352)</f>
        <v>0</v>
      </c>
      <c r="AA352" s="44"/>
      <c r="AB352" s="44">
        <f>(AA352/12*5*$D352*$G352*$H352*$K352)+(AA352/12*4*$E352*$G352*$I352*$K352)+(AA352/12*3*$F352*$G352*$I352*$K352)</f>
        <v>0</v>
      </c>
      <c r="AC352" s="44"/>
      <c r="AD352" s="44">
        <f>(AC352/12*5*$D352*$G352*$H352*$K352)+(AC352/12*4*$E352*$G352*$I352*$K352)+(AC352/12*3*$F352*$G352*$I352*$K352)</f>
        <v>0</v>
      </c>
      <c r="AE352" s="44">
        <v>0</v>
      </c>
      <c r="AF352" s="44">
        <f>(AE352/12*5*$D352*$G352*$H352*$K352)+(AE352/12*4*$E352*$G352*$I352*$K352)+(AE352/12*3*$F352*$G352*$I352*$K352)</f>
        <v>0</v>
      </c>
      <c r="AG352" s="44">
        <v>0</v>
      </c>
      <c r="AH352" s="44">
        <f>(AG352/12*5*$D352*$G352*$H352*$K352)+(AG352/12*4*$E352*$G352*$I352*$K352)+(AG352/12*3*$F352*$G352*$I352*$K352)</f>
        <v>0</v>
      </c>
      <c r="AI352" s="44"/>
      <c r="AJ352" s="44">
        <f>(AI352/12*5*$D352*$G352*$H352*$K352)+(AI352/12*4*$E352*$G352*$I352*$K352)+(AI352/12*3*$F352*$G352*$I352*$K352)</f>
        <v>0</v>
      </c>
      <c r="AK352" s="44"/>
      <c r="AL352" s="44">
        <f>(AK352/12*5*$D352*$G352*$H352*$K352)+(AK352/12*4*$E352*$G352*$I352*$K352)+(AK352/12*3*$F352*$G352*$I352*$K352)</f>
        <v>0</v>
      </c>
      <c r="AM352" s="47">
        <v>0</v>
      </c>
      <c r="AN352" s="44">
        <f>(AM352/12*5*$D352*$G352*$H352*$K352)+(AM352/12*4*$E352*$G352*$I352*$K352)+(AM352/12*3*$F352*$G352*$I352*$K352)</f>
        <v>0</v>
      </c>
      <c r="AO352" s="48">
        <v>0</v>
      </c>
      <c r="AP352" s="44">
        <f>(AO352/12*5*$D352*$G352*$H352*$L352)+(AO352/12*4*$E352*$G352*$I352*$L352)+(AO352/12*3*$F352*$G352*$I352*$L352)</f>
        <v>0</v>
      </c>
      <c r="AQ352" s="44"/>
      <c r="AR352" s="44">
        <f>(AQ352/12*5*$D352*$G352*$H352*$L352)+(AQ352/12*4*$E352*$G352*$I352*$L352)+(AQ352/12*3*$F352*$G352*$I352*$L352)</f>
        <v>0</v>
      </c>
      <c r="AS352" s="44"/>
      <c r="AT352" s="44">
        <f>(AS352/12*5*$D352*$G352*$H352*$L352)+(AS352/12*4*$E352*$G352*$I352*$L352)+(AS352/12*3*$F352*$G352*$I352*$L352)</f>
        <v>0</v>
      </c>
      <c r="AU352" s="44"/>
      <c r="AV352" s="44">
        <f>(AU352/12*5*$D352*$G352*$H352*$L352)+(AU352/12*4*$E352*$G352*$I352*$L352)+(AU352/12*3*$F352*$G352*$I352*$L352)</f>
        <v>0</v>
      </c>
      <c r="AW352" s="44"/>
      <c r="AX352" s="44">
        <f>(AW352/12*5*$D352*$G352*$H352*$K352)+(AW352/12*4*$E352*$G352*$I352*$K352)+(AW352/12*3*$F352*$G352*$I352*$K352)</f>
        <v>0</v>
      </c>
      <c r="AY352" s="44"/>
      <c r="AZ352" s="44">
        <f>(AY352/12*5*$D352*$G352*$H352*$K352)+(AY352/12*4*$E352*$G352*$I352*$K352)+(AY352/12*3*$F352*$G352*$I352*$K352)</f>
        <v>0</v>
      </c>
      <c r="BA352" s="44"/>
      <c r="BB352" s="44">
        <f>(BA352/12*5*$D352*$G352*$H352*$L352)+(BA352/12*4*$E352*$G352*$I352*$L352)+(BA352/12*3*$F352*$G352*$I352*$L352)</f>
        <v>0</v>
      </c>
      <c r="BC352" s="44"/>
      <c r="BD352" s="44">
        <f>(BC352/12*5*$D352*$G352*$H352*$K352)+(BC352/12*4*$E352*$G352*$I352*$K352)+(BC352/12*3*$F352*$G352*$I352*$K352)</f>
        <v>0</v>
      </c>
      <c r="BE352" s="44"/>
      <c r="BF352" s="44">
        <f>(BE352/12*5*$D352*$G352*$H352*$K352)+(BE352/12*4*$E352*$G352*$I352*$K352)+(BE352/12*3*$F352*$G352*$I352*$K352)</f>
        <v>0</v>
      </c>
      <c r="BG352" s="44"/>
      <c r="BH352" s="44">
        <f>(BG352/12*5*$D352*$G352*$H352*$K352)+(BG352/12*4*$E352*$G352*$I352*$K352)+(BG352/12*3*$F352*$G352*$I352*$K352)</f>
        <v>0</v>
      </c>
      <c r="BI352" s="44"/>
      <c r="BJ352" s="44">
        <f>(BI352/12*5*$D352*$G352*$H352*$L352)+(BI352/12*4*$E352*$G352*$I352*$L352)+(BI352/12*3*$F352*$G352*$I352*$L352)</f>
        <v>0</v>
      </c>
      <c r="BK352" s="44">
        <v>0</v>
      </c>
      <c r="BL352" s="44">
        <f>(BK352/12*5*$D352*$G352*$H352*$K352)+(BK352/12*4*$E352*$G352*$I352*$K352)+(BK352/12*3*$F352*$G352*$I352*$K352)</f>
        <v>0</v>
      </c>
      <c r="BM352" s="44"/>
      <c r="BN352" s="44">
        <f>(BM352/12*5*$D352*$G352*$H352*$K352)+(BM352/12*4*$E352*$G352*$I352*$K352)+(BM352/12*3*$F352*$G352*$I352*$K352)</f>
        <v>0</v>
      </c>
      <c r="BO352" s="54"/>
      <c r="BP352" s="44">
        <f>(BO352/12*5*$D352*$G352*$H352*$L352)+(BO352/12*4*$E352*$G352*$I352*$L352)+(BO352/12*3*$F352*$G352*$I352*$L352)</f>
        <v>0</v>
      </c>
      <c r="BQ352" s="44"/>
      <c r="BR352" s="44">
        <f>(BQ352/12*5*$D352*$G352*$H352*$L352)+(BQ352/12*4*$E352*$G352*$I352*$L352)+(BQ352/12*3*$F352*$G352*$I352*$L352)</f>
        <v>0</v>
      </c>
      <c r="BS352" s="44"/>
      <c r="BT352" s="44">
        <f>(BS352/12*5*$D352*$G352*$H352*$K352)+(BS352/12*4*$E352*$G352*$I352*$K352)+(BS352/12*3*$F352*$G352*$I352*$K352)</f>
        <v>0</v>
      </c>
      <c r="BU352" s="44"/>
      <c r="BV352" s="44">
        <f>(BU352/12*5*$D352*$G352*$H352*$K352)+(BU352/12*4*$E352*$G352*$I352*$K352)+(BU352/12*3*$F352*$G352*$I352*$K352)</f>
        <v>0</v>
      </c>
      <c r="BW352" s="44"/>
      <c r="BX352" s="44">
        <f>(BW352/12*5*$D352*$G352*$H352*$L352)+(BW352/12*4*$E352*$G352*$I352*$L352)+(BW352/12*3*$F352*$G352*$I352*$L352)</f>
        <v>0</v>
      </c>
      <c r="BY352" s="44"/>
      <c r="BZ352" s="44">
        <f>(BY352/12*5*$D352*$G352*$H352*$L352)+(BY352/12*4*$E352*$G352*$I352*$L352)+(BY352/12*3*$F352*$G352*$I352*$L352)</f>
        <v>0</v>
      </c>
      <c r="CA352" s="44"/>
      <c r="CB352" s="44">
        <f>(CA352/12*5*$D352*$G352*$H352*$K352)+(CA352/12*4*$E352*$G352*$I352*$K352)+(CA352/12*3*$F352*$G352*$I352*$K352)</f>
        <v>0</v>
      </c>
      <c r="CC352" s="44"/>
      <c r="CD352" s="44">
        <f>(CC352/12*5*$D352*$G352*$H352*$L352)+(CC352/12*4*$E352*$G352*$I352*$L352)+(CC352/12*3*$F352*$G352*$I352*$L352)</f>
        <v>0</v>
      </c>
      <c r="CE352" s="44"/>
      <c r="CF352" s="44">
        <f>(CE352/12*5*$D352*$G352*$H352*$K352)+(CE352/12*4*$E352*$G352*$I352*$K352)+(CE352/12*3*$F352*$G352*$I352*$K352)</f>
        <v>0</v>
      </c>
      <c r="CG352" s="44"/>
      <c r="CH352" s="44">
        <f>(CG352/12*5*$D352*$G352*$H352*$K352)+(CG352/12*4*$E352*$G352*$I352*$K352)+(CG352/12*3*$F352*$G352*$I352*$K352)</f>
        <v>0</v>
      </c>
      <c r="CI352" s="44"/>
      <c r="CJ352" s="44">
        <f>(CI352/12*5*$D352*$G352*$H352*$K352)+(CI352/12*4*$E352*$G352*$I352*$K352)+(CI352/12*3*$F352*$G352*$I352*$K352)</f>
        <v>0</v>
      </c>
      <c r="CK352" s="44"/>
      <c r="CL352" s="44">
        <f>(CK352/12*5*$D352*$G352*$H352*$K352)+(CK352/12*4*$E352*$G352*$I352*$K352)+(CK352/12*3*$F352*$G352*$I352*$K352)</f>
        <v>0</v>
      </c>
      <c r="CM352" s="44"/>
      <c r="CN352" s="44">
        <f>(CM352/12*5*$D352*$G352*$H352*$L352)+(CM352/12*4*$E352*$G352*$I352*$L352)+(CM352/12*3*$F352*$G352*$I352*$L352)</f>
        <v>0</v>
      </c>
      <c r="CO352" s="44"/>
      <c r="CP352" s="44">
        <f>(CO352/12*5*$D352*$G352*$H352*$L352)+(CO352/12*4*$E352*$G352*$I352*$L352)+(CO352/12*3*$F352*$G352*$I352*$L352)</f>
        <v>0</v>
      </c>
      <c r="CQ352" s="49"/>
      <c r="CR352" s="44">
        <f>(CQ352/12*5*$D352*$G352*$H352*$K352)+(CQ352/12*4*$E352*$G352*$I352*$K352)+(CQ352/12*3*$F352*$G352*$I352*$K352)</f>
        <v>0</v>
      </c>
      <c r="CS352" s="44"/>
      <c r="CT352" s="44">
        <f>(CS352/12*5*$D352*$G352*$H352*$L352)+(CS352/12*4*$E352*$G352*$I352*$L352)+(CS352/12*3*$F352*$G352*$I352*$L352)</f>
        <v>0</v>
      </c>
      <c r="CU352" s="44"/>
      <c r="CV352" s="44">
        <f>(CU352/12*5*$D352*$G352*$H352*$L352)+(CU352/12*4*$E352*$G352*$I352*$L352)+(CU352/12*3*$F352*$G352*$I352*$L352)</f>
        <v>0</v>
      </c>
      <c r="CW352" s="44"/>
      <c r="CX352" s="44">
        <f>(CW352/12*5*$D352*$G352*$H352*$L352)+(CW352/12*4*$E352*$G352*$I352*$L352)+(CW352/12*3*$F352*$G352*$I352*$L352)</f>
        <v>0</v>
      </c>
      <c r="CY352" s="44"/>
      <c r="CZ352" s="44">
        <f>(CY352/12*5*$D352*$G352*$H352*$L352)+(CY352/12*4*$E352*$G352*$I352*$L352)+(CY352/12*3*$F352*$G352*$I352*$L352)</f>
        <v>0</v>
      </c>
      <c r="DA352" s="44"/>
      <c r="DB352" s="44">
        <f>(DA352/12*5*$D352*$G352*$H352*$L352)+(DA352/12*4*$E352*$G352*$I352*$L352)+(DA352/12*3*$F352*$G352*$I352*$L352)</f>
        <v>0</v>
      </c>
      <c r="DC352" s="44"/>
      <c r="DD352" s="44">
        <f>(DC352/12*5*$D352*$G352*$H352*$K352)+(DC352/12*4*$E352*$G352*$I352*$K352)+(DC352/12*3*$F352*$G352*$I352*$K352)</f>
        <v>0</v>
      </c>
      <c r="DE352" s="44"/>
      <c r="DF352" s="44">
        <f>(DE352/12*5*$D352*$G352*$H352*$K352)+(DE352/12*4*$E352*$G352*$I352*$K352)+(DE352/12*3*$F352*$G352*$I352*$K352)</f>
        <v>0</v>
      </c>
      <c r="DG352" s="44"/>
      <c r="DH352" s="44">
        <f>(DG352/12*5*$D352*$G352*$H352*$L352)+(DG352/12*4*$E352*$G352*$I352*$L352)+(DG352/12*3*$F352*$G352*$I352*$L352)</f>
        <v>0</v>
      </c>
      <c r="DI352" s="44"/>
      <c r="DJ352" s="44">
        <f>(DI352/12*5*$D352*$G352*$H352*$L352)+(DI352/12*4*$E352*$G352*$I352*$L352)+(DI352/12*3*$F352*$G352*$I352*$L352)</f>
        <v>0</v>
      </c>
      <c r="DK352" s="44"/>
      <c r="DL352" s="44">
        <f>(DK352/12*5*$D352*$G352*$H352*$M352)+(DK352/12*4*$E352*$G352*$I352*$M352)+(DK352/12*3*$F352*$G352*$I352*$M352)</f>
        <v>0</v>
      </c>
      <c r="DM352" s="9"/>
      <c r="DN352" s="44">
        <f>(DM352/12*5*$D352*$G352*$H352*$N352)+(DM352/12*4*$E352*$G352*$I352*$N352)+(DM352/12*3*$F352*$G352*$I352*$N352)</f>
        <v>0</v>
      </c>
      <c r="DO352" s="44"/>
      <c r="DP352" s="44">
        <f>(DO352*$D352*$G352*$H352*$L352)</f>
        <v>0</v>
      </c>
      <c r="DQ352" s="44">
        <f t="shared" si="3205"/>
        <v>0</v>
      </c>
      <c r="DR352" s="44">
        <f t="shared" si="3205"/>
        <v>0</v>
      </c>
    </row>
    <row r="353" spans="1:122" ht="15.75" customHeight="1" x14ac:dyDescent="0.25">
      <c r="A353" s="100">
        <v>37</v>
      </c>
      <c r="B353" s="114"/>
      <c r="C353" s="102" t="s">
        <v>484</v>
      </c>
      <c r="D353" s="109">
        <f t="shared" si="3143"/>
        <v>19063</v>
      </c>
      <c r="E353" s="110">
        <v>18530</v>
      </c>
      <c r="F353" s="110">
        <v>18715</v>
      </c>
      <c r="G353" s="115">
        <v>0.75</v>
      </c>
      <c r="H353" s="111">
        <v>1</v>
      </c>
      <c r="I353" s="111">
        <v>1</v>
      </c>
      <c r="J353" s="112"/>
      <c r="K353" s="109">
        <v>1.4</v>
      </c>
      <c r="L353" s="109">
        <v>1.68</v>
      </c>
      <c r="M353" s="109">
        <v>2.23</v>
      </c>
      <c r="N353" s="109">
        <v>2.57</v>
      </c>
      <c r="O353" s="108">
        <f t="shared" ref="O353" si="3262">SUM(O354:O362)</f>
        <v>0</v>
      </c>
      <c r="P353" s="108">
        <f t="shared" ref="P353:CA353" si="3263">SUM(P354:P362)</f>
        <v>0</v>
      </c>
      <c r="Q353" s="108">
        <f t="shared" si="3263"/>
        <v>0</v>
      </c>
      <c r="R353" s="108">
        <f t="shared" si="3263"/>
        <v>0</v>
      </c>
      <c r="S353" s="108">
        <v>0</v>
      </c>
      <c r="T353" s="108">
        <f t="shared" ref="T353:AF353" si="3264">SUM(T354:T362)</f>
        <v>0</v>
      </c>
      <c r="U353" s="108">
        <f t="shared" si="3264"/>
        <v>0</v>
      </c>
      <c r="V353" s="108">
        <f t="shared" si="3264"/>
        <v>0</v>
      </c>
      <c r="W353" s="108">
        <f t="shared" si="3264"/>
        <v>0</v>
      </c>
      <c r="X353" s="108">
        <f t="shared" si="3264"/>
        <v>0</v>
      </c>
      <c r="Y353" s="108">
        <f t="shared" si="3264"/>
        <v>0</v>
      </c>
      <c r="Z353" s="108">
        <f t="shared" si="3264"/>
        <v>0</v>
      </c>
      <c r="AA353" s="108">
        <f t="shared" si="3264"/>
        <v>0</v>
      </c>
      <c r="AB353" s="108">
        <f t="shared" si="3264"/>
        <v>0</v>
      </c>
      <c r="AC353" s="108">
        <f t="shared" si="3264"/>
        <v>0</v>
      </c>
      <c r="AD353" s="108">
        <f t="shared" si="3264"/>
        <v>0</v>
      </c>
      <c r="AE353" s="108">
        <f t="shared" si="3264"/>
        <v>0</v>
      </c>
      <c r="AF353" s="108">
        <f t="shared" si="3264"/>
        <v>0</v>
      </c>
      <c r="AG353" s="108">
        <f t="shared" si="3263"/>
        <v>0</v>
      </c>
      <c r="AH353" s="108">
        <f t="shared" si="3263"/>
        <v>0</v>
      </c>
      <c r="AI353" s="108">
        <f t="shared" si="3263"/>
        <v>0</v>
      </c>
      <c r="AJ353" s="108">
        <f t="shared" si="3263"/>
        <v>0</v>
      </c>
      <c r="AK353" s="108">
        <f t="shared" si="3263"/>
        <v>0</v>
      </c>
      <c r="AL353" s="108">
        <f t="shared" si="3263"/>
        <v>0</v>
      </c>
      <c r="AM353" s="108">
        <f t="shared" si="3263"/>
        <v>0</v>
      </c>
      <c r="AN353" s="108">
        <f t="shared" si="3263"/>
        <v>0</v>
      </c>
      <c r="AO353" s="108">
        <f t="shared" si="3263"/>
        <v>0</v>
      </c>
      <c r="AP353" s="108">
        <f t="shared" si="3263"/>
        <v>0</v>
      </c>
      <c r="AQ353" s="108">
        <f t="shared" si="3263"/>
        <v>0</v>
      </c>
      <c r="AR353" s="108">
        <f t="shared" si="3263"/>
        <v>0</v>
      </c>
      <c r="AS353" s="108">
        <f t="shared" si="3263"/>
        <v>0</v>
      </c>
      <c r="AT353" s="108">
        <f t="shared" si="3263"/>
        <v>0</v>
      </c>
      <c r="AU353" s="108">
        <f t="shared" si="3263"/>
        <v>0</v>
      </c>
      <c r="AV353" s="108">
        <f t="shared" si="3263"/>
        <v>0</v>
      </c>
      <c r="AW353" s="108">
        <f t="shared" si="3263"/>
        <v>2260</v>
      </c>
      <c r="AX353" s="108">
        <f t="shared" si="3263"/>
        <v>69278119.94600001</v>
      </c>
      <c r="AY353" s="108">
        <f t="shared" si="3263"/>
        <v>1142</v>
      </c>
      <c r="AZ353" s="108">
        <f t="shared" si="3263"/>
        <v>57888827.487166665</v>
      </c>
      <c r="BA353" s="108">
        <f t="shared" si="3263"/>
        <v>0</v>
      </c>
      <c r="BB353" s="108">
        <f t="shared" si="3263"/>
        <v>0</v>
      </c>
      <c r="BC353" s="108">
        <f t="shared" si="3263"/>
        <v>0</v>
      </c>
      <c r="BD353" s="108">
        <f t="shared" si="3263"/>
        <v>0</v>
      </c>
      <c r="BE353" s="108">
        <f t="shared" si="3263"/>
        <v>0</v>
      </c>
      <c r="BF353" s="108">
        <f t="shared" si="3263"/>
        <v>0</v>
      </c>
      <c r="BG353" s="108">
        <v>0</v>
      </c>
      <c r="BH353" s="108">
        <f t="shared" ref="BH353:BI353" si="3265">SUM(BH354:BH362)</f>
        <v>0</v>
      </c>
      <c r="BI353" s="108">
        <f t="shared" si="3265"/>
        <v>0</v>
      </c>
      <c r="BJ353" s="108">
        <f t="shared" si="3263"/>
        <v>0</v>
      </c>
      <c r="BK353" s="108">
        <f t="shared" si="3263"/>
        <v>0</v>
      </c>
      <c r="BL353" s="108">
        <f t="shared" si="3263"/>
        <v>0</v>
      </c>
      <c r="BM353" s="108">
        <f t="shared" si="3263"/>
        <v>0</v>
      </c>
      <c r="BN353" s="108">
        <f t="shared" si="3263"/>
        <v>0</v>
      </c>
      <c r="BO353" s="108">
        <f t="shared" si="3263"/>
        <v>0</v>
      </c>
      <c r="BP353" s="108">
        <f t="shared" si="3263"/>
        <v>0</v>
      </c>
      <c r="BQ353" s="108">
        <f t="shared" si="3263"/>
        <v>0</v>
      </c>
      <c r="BR353" s="108">
        <f t="shared" si="3263"/>
        <v>0</v>
      </c>
      <c r="BS353" s="108">
        <f t="shared" si="3263"/>
        <v>0</v>
      </c>
      <c r="BT353" s="108">
        <f t="shared" si="3263"/>
        <v>0</v>
      </c>
      <c r="BU353" s="108">
        <f t="shared" si="3263"/>
        <v>0</v>
      </c>
      <c r="BV353" s="108">
        <f t="shared" si="3263"/>
        <v>0</v>
      </c>
      <c r="BW353" s="108">
        <f t="shared" si="3263"/>
        <v>0</v>
      </c>
      <c r="BX353" s="108">
        <f t="shared" si="3263"/>
        <v>0</v>
      </c>
      <c r="BY353" s="108">
        <f t="shared" si="3263"/>
        <v>24</v>
      </c>
      <c r="BZ353" s="108">
        <f t="shared" si="3263"/>
        <v>479749.55280000006</v>
      </c>
      <c r="CA353" s="108">
        <f t="shared" si="3263"/>
        <v>0</v>
      </c>
      <c r="CB353" s="108">
        <f t="shared" ref="CB353:DR353" si="3266">SUM(CB354:CB362)</f>
        <v>0</v>
      </c>
      <c r="CC353" s="108">
        <f t="shared" si="3266"/>
        <v>100</v>
      </c>
      <c r="CD353" s="108">
        <f t="shared" si="3266"/>
        <v>5977689.5360000003</v>
      </c>
      <c r="CE353" s="108">
        <f t="shared" si="3266"/>
        <v>0</v>
      </c>
      <c r="CF353" s="108">
        <f t="shared" si="3266"/>
        <v>0</v>
      </c>
      <c r="CG353" s="108">
        <f t="shared" si="3266"/>
        <v>0</v>
      </c>
      <c r="CH353" s="108">
        <f t="shared" si="3266"/>
        <v>0</v>
      </c>
      <c r="CI353" s="108">
        <f t="shared" si="3266"/>
        <v>0</v>
      </c>
      <c r="CJ353" s="108">
        <f t="shared" si="3266"/>
        <v>0</v>
      </c>
      <c r="CK353" s="108">
        <f t="shared" si="3266"/>
        <v>0</v>
      </c>
      <c r="CL353" s="108">
        <f t="shared" si="3266"/>
        <v>0</v>
      </c>
      <c r="CM353" s="108">
        <f t="shared" si="3266"/>
        <v>0</v>
      </c>
      <c r="CN353" s="108">
        <f t="shared" si="3266"/>
        <v>0</v>
      </c>
      <c r="CO353" s="108">
        <f t="shared" si="3266"/>
        <v>0</v>
      </c>
      <c r="CP353" s="108">
        <f t="shared" si="3266"/>
        <v>0</v>
      </c>
      <c r="CQ353" s="113">
        <f t="shared" si="3266"/>
        <v>0</v>
      </c>
      <c r="CR353" s="108">
        <f t="shared" si="3266"/>
        <v>0</v>
      </c>
      <c r="CS353" s="108">
        <f t="shared" si="3266"/>
        <v>0</v>
      </c>
      <c r="CT353" s="108">
        <f t="shared" si="3266"/>
        <v>0</v>
      </c>
      <c r="CU353" s="108">
        <f t="shared" si="3266"/>
        <v>0</v>
      </c>
      <c r="CV353" s="108">
        <f t="shared" si="3266"/>
        <v>0</v>
      </c>
      <c r="CW353" s="108">
        <f t="shared" si="3266"/>
        <v>0</v>
      </c>
      <c r="CX353" s="108">
        <f t="shared" si="3266"/>
        <v>0</v>
      </c>
      <c r="CY353" s="108">
        <f t="shared" si="3266"/>
        <v>0</v>
      </c>
      <c r="CZ353" s="108">
        <f t="shared" si="3266"/>
        <v>0</v>
      </c>
      <c r="DA353" s="108">
        <f t="shared" si="3266"/>
        <v>0</v>
      </c>
      <c r="DB353" s="108">
        <f t="shared" si="3266"/>
        <v>0</v>
      </c>
      <c r="DC353" s="108">
        <f t="shared" si="3266"/>
        <v>0</v>
      </c>
      <c r="DD353" s="108">
        <f t="shared" si="3266"/>
        <v>0</v>
      </c>
      <c r="DE353" s="108">
        <f t="shared" si="3266"/>
        <v>0</v>
      </c>
      <c r="DF353" s="108">
        <f t="shared" si="3266"/>
        <v>0</v>
      </c>
      <c r="DG353" s="108">
        <f t="shared" si="3266"/>
        <v>0</v>
      </c>
      <c r="DH353" s="108">
        <f t="shared" si="3266"/>
        <v>0</v>
      </c>
      <c r="DI353" s="108">
        <f t="shared" si="3266"/>
        <v>0</v>
      </c>
      <c r="DJ353" s="108">
        <f t="shared" si="3266"/>
        <v>0</v>
      </c>
      <c r="DK353" s="108">
        <f t="shared" si="3266"/>
        <v>0</v>
      </c>
      <c r="DL353" s="108">
        <f t="shared" si="3266"/>
        <v>0</v>
      </c>
      <c r="DM353" s="108">
        <f t="shared" si="3266"/>
        <v>0</v>
      </c>
      <c r="DN353" s="108">
        <f t="shared" si="3266"/>
        <v>0</v>
      </c>
      <c r="DO353" s="108">
        <f t="shared" si="3266"/>
        <v>0</v>
      </c>
      <c r="DP353" s="108">
        <f t="shared" si="3266"/>
        <v>0</v>
      </c>
      <c r="DQ353" s="108">
        <f t="shared" si="3266"/>
        <v>3526</v>
      </c>
      <c r="DR353" s="108">
        <f t="shared" si="3266"/>
        <v>133624386.52196667</v>
      </c>
    </row>
    <row r="354" spans="1:122" ht="15.75" customHeight="1" x14ac:dyDescent="0.25">
      <c r="A354" s="51"/>
      <c r="B354" s="52">
        <v>307</v>
      </c>
      <c r="C354" s="38" t="s">
        <v>485</v>
      </c>
      <c r="D354" s="39">
        <f t="shared" si="3143"/>
        <v>19063</v>
      </c>
      <c r="E354" s="40">
        <v>18530</v>
      </c>
      <c r="F354" s="40">
        <v>18715</v>
      </c>
      <c r="G354" s="53">
        <v>3</v>
      </c>
      <c r="H354" s="42">
        <v>1</v>
      </c>
      <c r="I354" s="42">
        <v>1</v>
      </c>
      <c r="J354" s="43"/>
      <c r="K354" s="39">
        <v>1.4</v>
      </c>
      <c r="L354" s="39">
        <v>1.68</v>
      </c>
      <c r="M354" s="39">
        <v>2.23</v>
      </c>
      <c r="N354" s="39">
        <v>2.57</v>
      </c>
      <c r="O354" s="44">
        <v>0</v>
      </c>
      <c r="P354" s="44">
        <f t="shared" ref="P354:P362" si="3267">(O354/12*5*$D354*$G354*$H354*$K354*P$8)+(O354/12*4*$E354*$G354*$I354*$K354*P$9)+(O354/12*3*$F354*$G354*$I354*$K354*P$9)</f>
        <v>0</v>
      </c>
      <c r="Q354" s="44">
        <v>0</v>
      </c>
      <c r="R354" s="44">
        <f t="shared" ref="R354:R362" si="3268">(Q354/12*5*$D354*$G354*$H354*$K354*R$8)+(Q354/12*4*$E354*$G354*$I354*$K354*R$9)+(Q354/12*3*$F354*$G354*$I354*$K354*R$9)</f>
        <v>0</v>
      </c>
      <c r="S354" s="44"/>
      <c r="T354" s="44">
        <f t="shared" ref="T354:T362" si="3269">(S354/12*5*$D354*$G354*$H354*$K354*T$8)+(S354/12*4*$E354*$G354*$I354*$K354*T$9)+(S354/12*3*$F354*$G354*$I354*$K354*T$9)</f>
        <v>0</v>
      </c>
      <c r="U354" s="44"/>
      <c r="V354" s="44">
        <f t="shared" ref="V354:V362" si="3270">(U354/12*5*$D354*$G354*$H354*$K354*V$8)+(U354/12*4*$E354*$G354*$I354*$K354*V$9)+(U354/12*3*$F354*$G354*$I354*$K354*V$9)</f>
        <v>0</v>
      </c>
      <c r="W354" s="44"/>
      <c r="X354" s="44">
        <f t="shared" ref="X354:X362" si="3271">(W354/12*5*$D354*$G354*$H354*$K354*X$8)+(W354/12*4*$E354*$G354*$I354*$K354*X$9)+(W354/12*3*$F354*$G354*$I354*$K354*X$9)</f>
        <v>0</v>
      </c>
      <c r="Y354" s="44">
        <v>0</v>
      </c>
      <c r="Z354" s="44">
        <f t="shared" ref="Z354:Z362" si="3272">(Y354/12*5*$D354*$G354*$H354*$K354*Z$8)+(Y354/12*4*$E354*$G354*$I354*$K354*Z$9)+(Y354/12*3*$F354*$G354*$I354*$K354*Z$9)</f>
        <v>0</v>
      </c>
      <c r="AA354" s="44"/>
      <c r="AB354" s="44">
        <f t="shared" ref="AB354:AB362" si="3273">(AA354/12*5*$D354*$G354*$H354*$K354*AB$8)+(AA354/12*4*$E354*$G354*$I354*$K354*AB$9)+(AA354/12*3*$F354*$G354*$I354*$K354*AB$9)</f>
        <v>0</v>
      </c>
      <c r="AC354" s="44"/>
      <c r="AD354" s="44">
        <f t="shared" ref="AD354:AD362" si="3274">(AC354/12*5*$D354*$G354*$H354*$K354*AD$8)+(AC354/12*4*$E354*$G354*$I354*$K354*AD$9)+(AC354/12*3*$F354*$G354*$I354*$K354*AD$9)</f>
        <v>0</v>
      </c>
      <c r="AE354" s="44">
        <v>0</v>
      </c>
      <c r="AF354" s="44">
        <f t="shared" ref="AF354:AF362" si="3275">(AE354/12*5*$D354*$G354*$H354*$K354*AF$8)+(AE354/12*4*$E354*$G354*$I354*$K354*AF$9)+(AE354/12*3*$F354*$G354*$I354*$K354*AF$9)</f>
        <v>0</v>
      </c>
      <c r="AG354" s="44">
        <v>0</v>
      </c>
      <c r="AH354" s="44">
        <f t="shared" ref="AH354:AH362" si="3276">(AG354/12*5*$D354*$G354*$H354*$K354*AH$8)+(AG354/12*4*$E354*$G354*$I354*$K354*AH$9)+(AG354/12*3*$F354*$G354*$I354*$K354*AH$9)</f>
        <v>0</v>
      </c>
      <c r="AI354" s="44"/>
      <c r="AJ354" s="44">
        <f t="shared" ref="AJ354:AJ362" si="3277">(AI354/12*5*$D354*$G354*$H354*$K354*AJ$8)+(AI354/12*4*$E354*$G354*$I354*$K354*AJ$9)+(AI354/12*3*$F354*$G354*$I354*$K354*AJ$9)</f>
        <v>0</v>
      </c>
      <c r="AK354" s="44"/>
      <c r="AL354" s="44">
        <f t="shared" ref="AL354:AL362" si="3278">(AK354/12*5*$D354*$G354*$H354*$K354*AL$8)+(AK354/12*4*$E354*$G354*$I354*$K354*AL$9)+(AK354/12*3*$F354*$G354*$I354*$K354*AL$9)</f>
        <v>0</v>
      </c>
      <c r="AM354" s="47">
        <v>0</v>
      </c>
      <c r="AN354" s="44">
        <f t="shared" ref="AN354:AN362" si="3279">(AM354/12*5*$D354*$G354*$H354*$K354*AN$8)+(AM354/12*4*$E354*$G354*$I354*$K354*AN$9)+(AM354/12*3*$F354*$G354*$I354*$K354*AN$9)</f>
        <v>0</v>
      </c>
      <c r="AO354" s="48">
        <v>0</v>
      </c>
      <c r="AP354" s="44">
        <f t="shared" ref="AP354:AP362" si="3280">(AO354/12*5*$D354*$G354*$H354*$L354*AP$8)+(AO354/12*4*$E354*$G354*$I354*$L354*AP$9)+(AO354/12*3*$F354*$G354*$I354*$L354*AP$9)</f>
        <v>0</v>
      </c>
      <c r="AQ354" s="44"/>
      <c r="AR354" s="44">
        <f t="shared" ref="AR354:AR362" si="3281">(AQ354/12*5*$D354*$G354*$H354*$L354*AR$8)+(AQ354/12*4*$E354*$G354*$I354*$L354*AR$9)+(AQ354/12*3*$F354*$G354*$I354*$L354*AR$9)</f>
        <v>0</v>
      </c>
      <c r="AS354" s="44"/>
      <c r="AT354" s="44">
        <f t="shared" ref="AT354:AT362" si="3282">(AS354/12*5*$D354*$G354*$H354*$L354*AT$8)+(AS354/12*4*$E354*$G354*$I354*$L354*AT$9)+(AS354/12*3*$F354*$G354*$I354*$L354*AT$10)</f>
        <v>0</v>
      </c>
      <c r="AU354" s="44"/>
      <c r="AV354" s="44">
        <f t="shared" ref="AV354:AV362" si="3283">(AU354/12*5*$D354*$G354*$H354*$L354*AV$8)+(AU354/12*4*$E354*$G354*$I354*$L354*AV$9)+(AU354/12*3*$F354*$G354*$I354*$L354*AV$9)</f>
        <v>0</v>
      </c>
      <c r="AW354" s="44">
        <v>9</v>
      </c>
      <c r="AX354" s="44">
        <f t="shared" ref="AX354:AX362" si="3284">(AW354/12*5*$D354*$G354*$H354*$K354*AX$8)+(AW354/12*4*$E354*$G354*$I354*$K354*AX$9)+(AW354/12*3*$F354*$G354*$I354*$K354*AX$9)</f>
        <v>642521.72249999992</v>
      </c>
      <c r="AY354" s="44">
        <v>470</v>
      </c>
      <c r="AZ354" s="44">
        <f>(AY354/12*5*$D354*$G354*$H354*$K354*AZ$8)+(AY354/12*4*$E354*$G354*$I354*$K354*AZ$9)+(AY354/12*3*$F354*$G354*$I354*$K354*AZ$9)</f>
        <v>33553912.174999997</v>
      </c>
      <c r="BA354" s="44"/>
      <c r="BB354" s="44">
        <f t="shared" ref="BB354:BB362" si="3285">(BA354/12*5*$D354*$G354*$H354*$L354*BB$8)+(BA354/12*4*$E354*$G354*$I354*$L354*BB$9)+(BA354/12*3*$F354*$G354*$I354*$L354*BB$9)</f>
        <v>0</v>
      </c>
      <c r="BC354" s="44"/>
      <c r="BD354" s="44">
        <f t="shared" ref="BD354:BD362" si="3286">(BC354/12*5*$D354*$G354*$H354*$K354*BD$8)+(BC354/12*4*$E354*$G354*$I354*$K354*BD$9)+(BC354/12*3*$F354*$G354*$I354*$K354*BD$9)</f>
        <v>0</v>
      </c>
      <c r="BE354" s="44"/>
      <c r="BF354" s="44">
        <f t="shared" ref="BF354:BF362" si="3287">(BE354/12*5*$D354*$G354*$H354*$K354*BF$8)+(BE354/12*4*$E354*$G354*$I354*$K354*BF$9)+(BE354/12*3*$F354*$G354*$I354*$K354*BF$9)</f>
        <v>0</v>
      </c>
      <c r="BG354" s="44"/>
      <c r="BH354" s="44">
        <f t="shared" ref="BH354:BH362" si="3288">(BG354/12*5*$D354*$G354*$H354*$K354*BH$8)+(BG354/12*4*$E354*$G354*$I354*$K354*BH$9)+(BG354/12*3*$F354*$G354*$I354*$K354*BH$9)</f>
        <v>0</v>
      </c>
      <c r="BI354" s="44"/>
      <c r="BJ354" s="44">
        <f t="shared" ref="BJ354:BJ362" si="3289">(BI354/12*5*$D354*$G354*$H354*$L354*BJ$8)+(BI354/12*4*$E354*$G354*$I354*$L354*BJ$9)+(BI354/12*3*$F354*$G354*$I354*$L354*BJ$9)</f>
        <v>0</v>
      </c>
      <c r="BK354" s="44">
        <v>0</v>
      </c>
      <c r="BL354" s="44">
        <f t="shared" ref="BL354:BL362" si="3290">(BK354/12*5*$D354*$G354*$H354*$K354*BL$8)+(BK354/12*4*$E354*$G354*$I354*$K354*BL$9)+(BK354/12*3*$F354*$G354*$I354*$K354*BL$9)</f>
        <v>0</v>
      </c>
      <c r="BM354" s="44"/>
      <c r="BN354" s="44">
        <f t="shared" ref="BN354:BN362" si="3291">(BM354/12*5*$D354*$G354*$H354*$K354*BN$8)+(BM354/12*4*$E354*$G354*$I354*$K354*BN$9)+(BM354/12*3*$F354*$G354*$I354*$K354*BN$9)</f>
        <v>0</v>
      </c>
      <c r="BO354" s="54"/>
      <c r="BP354" s="44">
        <f t="shared" ref="BP354:BP362" si="3292">(BO354/12*5*$D354*$G354*$H354*$L354*BP$8)+(BO354/12*4*$E354*$G354*$I354*$L354*BP$9)+(BO354/12*3*$F354*$G354*$I354*$L354*BP$9)</f>
        <v>0</v>
      </c>
      <c r="BQ354" s="44"/>
      <c r="BR354" s="44">
        <f t="shared" ref="BR354:BR362" si="3293">(BQ354/12*5*$D354*$G354*$H354*$L354*BR$8)+(BQ354/12*4*$E354*$G354*$I354*$L354*BR$9)+(BQ354/12*3*$F354*$G354*$I354*$L354*BR$9)</f>
        <v>0</v>
      </c>
      <c r="BS354" s="44"/>
      <c r="BT354" s="44">
        <f t="shared" ref="BT354:BT362" si="3294">(BS354/12*5*$D354*$G354*$H354*$K354*BT$8)+(BS354/12*4*$E354*$G354*$I354*$K354*BT$9)+(BS354/12*3*$F354*$G354*$I354*$K354*BT$9)</f>
        <v>0</v>
      </c>
      <c r="BU354" s="44"/>
      <c r="BV354" s="44">
        <f t="shared" ref="BV354:BV362" si="3295">(BU354/12*5*$D354*$G354*$H354*$K354*BV$8)+(BU354/12*4*$E354*$G354*$I354*$K354*BV$9)+(BU354/12*3*$F354*$G354*$I354*$K354*BV$9)</f>
        <v>0</v>
      </c>
      <c r="BW354" s="44"/>
      <c r="BX354" s="44">
        <f t="shared" ref="BX354:BX362" si="3296">(BW354/12*5*$D354*$G354*$H354*$L354*BX$8)+(BW354/12*4*$E354*$G354*$I354*$L354*BX$9)+(BW354/12*3*$F354*$G354*$I354*$L354*BX$9)</f>
        <v>0</v>
      </c>
      <c r="BY354" s="44"/>
      <c r="BZ354" s="44">
        <f t="shared" ref="BZ354:BZ362" si="3297">(BY354/12*5*$D354*$G354*$H354*$L354*BZ$8)+(BY354/12*4*$E354*$G354*$I354*$L354*BZ$9)+(BY354/12*3*$F354*$G354*$I354*$L354*BZ$9)</f>
        <v>0</v>
      </c>
      <c r="CA354" s="44"/>
      <c r="CB354" s="44">
        <f t="shared" ref="CB354:CB362" si="3298">(CA354/12*5*$D354*$G354*$H354*$K354*CB$8)+(CA354/12*4*$E354*$G354*$I354*$K354*CB$9)+(CA354/12*3*$F354*$G354*$I354*$K354*CB$9)</f>
        <v>0</v>
      </c>
      <c r="CC354" s="44">
        <v>60</v>
      </c>
      <c r="CD354" s="44">
        <f t="shared" ref="CD354:CD362" si="3299">(CC354/12*5*$D354*$G354*$H354*$L354*CD$8)+(CC354/12*4*$E354*$G354*$I354*$L354*CD$9)+(CC354/12*3*$F354*$G354*$I354*$L354*CD$9)</f>
        <v>5173000.5600000005</v>
      </c>
      <c r="CE354" s="44"/>
      <c r="CF354" s="44">
        <f t="shared" ref="CF354:CF362" si="3300">(CE354/12*5*$D354*$G354*$H354*$K354*CF$8)+(CE354/12*4*$E354*$G354*$I354*$K354*CF$9)+(CE354/12*3*$F354*$G354*$I354*$K354*CF$9)</f>
        <v>0</v>
      </c>
      <c r="CG354" s="44"/>
      <c r="CH354" s="44">
        <f t="shared" ref="CH354:CH362" si="3301">(CG354/12*5*$D354*$G354*$H354*$K354*CH$8)+(CG354/12*4*$E354*$G354*$I354*$K354*CH$9)+(CG354/12*3*$F354*$G354*$I354*$K354*CH$9)</f>
        <v>0</v>
      </c>
      <c r="CI354" s="44"/>
      <c r="CJ354" s="44">
        <f t="shared" ref="CJ354:CJ362" si="3302">(CI354/12*5*$D354*$G354*$H354*$K354*CJ$8)+(CI354/12*4*$E354*$G354*$I354*$K354*CJ$9)+(CI354/12*3*$F354*$G354*$I354*$K354*CJ$9)</f>
        <v>0</v>
      </c>
      <c r="CK354" s="44"/>
      <c r="CL354" s="44">
        <f t="shared" ref="CL354:CL362" si="3303">(CK354/12*5*$D354*$G354*$H354*$K354*CL$8)+(CK354/12*4*$E354*$G354*$I354*$K354*CL$9)+(CK354/12*3*$F354*$G354*$I354*$K354*CL$9)</f>
        <v>0</v>
      </c>
      <c r="CM354" s="44"/>
      <c r="CN354" s="44">
        <f t="shared" ref="CN354:CN362" si="3304">(CM354/12*5*$D354*$G354*$H354*$L354*CN$8)+(CM354/12*4*$E354*$G354*$I354*$L354*CN$9)+(CM354/12*3*$F354*$G354*$I354*$L354*CN$9)</f>
        <v>0</v>
      </c>
      <c r="CO354" s="44"/>
      <c r="CP354" s="44">
        <f t="shared" ref="CP354:CP362" si="3305">(CO354/12*5*$D354*$G354*$H354*$L354*CP$8)+(CO354/12*4*$E354*$G354*$I354*$L354*CP$9)+(CO354/12*3*$F354*$G354*$I354*$L354*CP$9)</f>
        <v>0</v>
      </c>
      <c r="CQ354" s="49"/>
      <c r="CR354" s="44">
        <f t="shared" ref="CR354:CR362" si="3306">(CQ354/12*5*$D354*$G354*$H354*$K354*CR$8)+(CQ354/12*4*$E354*$G354*$I354*$K354*CR$9)+(CQ354/12*3*$F354*$G354*$I354*$K354*CR$9)</f>
        <v>0</v>
      </c>
      <c r="CS354" s="44"/>
      <c r="CT354" s="44">
        <f t="shared" ref="CT354:CT362" si="3307">(CS354/12*5*$D354*$G354*$H354*$L354*CT$8)+(CS354/12*4*$E354*$G354*$I354*$L354*CT$9)+(CS354/12*3*$F354*$G354*$I354*$L354*CT$9)</f>
        <v>0</v>
      </c>
      <c r="CU354" s="44"/>
      <c r="CV354" s="44">
        <f t="shared" ref="CV354:CV362" si="3308">(CU354/12*5*$D354*$G354*$H354*$L354*CV$8)+(CU354/12*4*$E354*$G354*$I354*$L354*CV$9)+(CU354/12*3*$F354*$G354*$I354*$L354*CV$9)</f>
        <v>0</v>
      </c>
      <c r="CW354" s="44"/>
      <c r="CX354" s="44">
        <f t="shared" ref="CX354:CX362" si="3309">(CW354/12*5*$D354*$G354*$H354*$L354*CX$8)+(CW354/12*4*$E354*$G354*$I354*$L354*CX$9)+(CW354/12*3*$F354*$G354*$I354*$L354*CX$9)</f>
        <v>0</v>
      </c>
      <c r="CY354" s="44"/>
      <c r="CZ354" s="44">
        <f t="shared" ref="CZ354:CZ362" si="3310">(CY354/12*5*$D354*$G354*$H354*$L354*CZ$8)+(CY354/12*4*$E354*$G354*$I354*$L354*CZ$9)+(CY354/12*3*$F354*$G354*$I354*$L354*CZ$9)</f>
        <v>0</v>
      </c>
      <c r="DA354" s="44"/>
      <c r="DB354" s="44">
        <f t="shared" ref="DB354:DB362" si="3311">(DA354/12*5*$D354*$G354*$H354*$L354*DB$8)+(DA354/12*4*$E354*$G354*$I354*$L354*DB$9)+(DA354/12*3*$F354*$G354*$I354*$L354*DB$9)</f>
        <v>0</v>
      </c>
      <c r="DC354" s="44"/>
      <c r="DD354" s="44">
        <f t="shared" ref="DD354:DD362" si="3312">(DC354/12*5*$D354*$G354*$H354*$K354*DD$8)+(DC354/12*4*$E354*$G354*$I354*$K354*DD$9)+(DC354/12*3*$F354*$G354*$I354*$K354*DD$9)</f>
        <v>0</v>
      </c>
      <c r="DE354" s="44"/>
      <c r="DF354" s="44">
        <f t="shared" ref="DF354:DF362" si="3313">(DE354/12*5*$D354*$G354*$H354*$K354*DF$8)+(DE354/12*4*$E354*$G354*$I354*$K354*DF$9)+(DE354/12*3*$F354*$G354*$I354*$K354*DF$9)</f>
        <v>0</v>
      </c>
      <c r="DG354" s="44"/>
      <c r="DH354" s="44">
        <f t="shared" ref="DH354:DH362" si="3314">(DG354/12*5*$D354*$G354*$H354*$L354*DH$8)+(DG354/12*4*$E354*$G354*$I354*$L354*DH$9)+(DG354/12*3*$F354*$G354*$I354*$L354*DH$9)</f>
        <v>0</v>
      </c>
      <c r="DI354" s="44"/>
      <c r="DJ354" s="44">
        <f t="shared" ref="DJ354:DJ362" si="3315">(DI354/12*5*$D354*$G354*$H354*$L354*DJ$8)+(DI354/12*4*$E354*$G354*$I354*$L354*DJ$9)+(DI354/12*3*$F354*$G354*$I354*$L354*DJ$9)</f>
        <v>0</v>
      </c>
      <c r="DK354" s="44"/>
      <c r="DL354" s="44">
        <f t="shared" ref="DL354:DL362" si="3316">(DK354/12*5*$D354*$G354*$H354*$M354*DL$8)+(DK354/12*4*$E354*$G354*$I354*$M354*DL$9)+(DK354/12*3*$F354*$G354*$I354*$M354*DL$9)</f>
        <v>0</v>
      </c>
      <c r="DM354" s="44"/>
      <c r="DN354" s="44">
        <f t="shared" ref="DN354:DN362" si="3317">(DM354/12*5*$D354*$G354*$H354*$N354*DN$8)+(DM354/12*4*$E354*$G354*$I354*$N354*DN$9)+(DM354/12*3*$F354*$G354*$I354*$N354*DN$9)</f>
        <v>0</v>
      </c>
      <c r="DO354" s="44"/>
      <c r="DP354" s="44">
        <f t="shared" si="3142"/>
        <v>0</v>
      </c>
      <c r="DQ354" s="44">
        <f t="shared" ref="DQ354:DR362" si="3318">SUM(O354,Q354,S354,U354,W354,Y354,AA354,AC354,AE354,AG354,AI354,AK354,AM354,AO354,AQ354,AS354,AU354,AW354,AY354,BA354,BC354,BE354,BG354,BI354,BK354,BM354,BO354,BQ354,BS354,BU354,BW354,BY354,CA354,CC354,CE354,CG354,CI354,CK354,CM354,CO354,CQ354,CS354,CU354,CW354,CY354,DA354,DC354,DE354,DG354,DI354,DK354,DM354,DO354)</f>
        <v>539</v>
      </c>
      <c r="DR354" s="44">
        <f t="shared" si="3318"/>
        <v>39369434.457499996</v>
      </c>
    </row>
    <row r="355" spans="1:122" ht="21.75" customHeight="1" x14ac:dyDescent="0.25">
      <c r="A355" s="51"/>
      <c r="B355" s="52">
        <v>308</v>
      </c>
      <c r="C355" s="38" t="s">
        <v>486</v>
      </c>
      <c r="D355" s="39">
        <f t="shared" si="3143"/>
        <v>19063</v>
      </c>
      <c r="E355" s="40">
        <v>18530</v>
      </c>
      <c r="F355" s="40">
        <v>18715</v>
      </c>
      <c r="G355" s="53">
        <v>1.5</v>
      </c>
      <c r="H355" s="42">
        <v>1</v>
      </c>
      <c r="I355" s="42">
        <v>1</v>
      </c>
      <c r="J355" s="43"/>
      <c r="K355" s="39">
        <v>1.4</v>
      </c>
      <c r="L355" s="39">
        <v>1.68</v>
      </c>
      <c r="M355" s="39">
        <v>2.23</v>
      </c>
      <c r="N355" s="39">
        <v>2.57</v>
      </c>
      <c r="O355" s="44">
        <v>0</v>
      </c>
      <c r="P355" s="44">
        <f t="shared" si="3267"/>
        <v>0</v>
      </c>
      <c r="Q355" s="44">
        <v>0</v>
      </c>
      <c r="R355" s="44">
        <f t="shared" si="3268"/>
        <v>0</v>
      </c>
      <c r="S355" s="44"/>
      <c r="T355" s="44">
        <f t="shared" si="3269"/>
        <v>0</v>
      </c>
      <c r="U355" s="44"/>
      <c r="V355" s="44">
        <f t="shared" si="3270"/>
        <v>0</v>
      </c>
      <c r="W355" s="44"/>
      <c r="X355" s="44">
        <f t="shared" si="3271"/>
        <v>0</v>
      </c>
      <c r="Y355" s="44">
        <v>0</v>
      </c>
      <c r="Z355" s="44">
        <f t="shared" si="3272"/>
        <v>0</v>
      </c>
      <c r="AA355" s="44"/>
      <c r="AB355" s="44">
        <f t="shared" si="3273"/>
        <v>0</v>
      </c>
      <c r="AC355" s="44"/>
      <c r="AD355" s="44">
        <f t="shared" si="3274"/>
        <v>0</v>
      </c>
      <c r="AE355" s="44">
        <v>0</v>
      </c>
      <c r="AF355" s="44">
        <f t="shared" si="3275"/>
        <v>0</v>
      </c>
      <c r="AG355" s="44">
        <v>0</v>
      </c>
      <c r="AH355" s="44">
        <f t="shared" si="3276"/>
        <v>0</v>
      </c>
      <c r="AI355" s="44"/>
      <c r="AJ355" s="44">
        <f t="shared" si="3277"/>
        <v>0</v>
      </c>
      <c r="AK355" s="44"/>
      <c r="AL355" s="44">
        <f t="shared" si="3278"/>
        <v>0</v>
      </c>
      <c r="AM355" s="47">
        <v>0</v>
      </c>
      <c r="AN355" s="44">
        <f t="shared" si="3279"/>
        <v>0</v>
      </c>
      <c r="AO355" s="48">
        <v>0</v>
      </c>
      <c r="AP355" s="44">
        <f t="shared" si="3280"/>
        <v>0</v>
      </c>
      <c r="AQ355" s="44"/>
      <c r="AR355" s="44">
        <f t="shared" si="3281"/>
        <v>0</v>
      </c>
      <c r="AS355" s="44"/>
      <c r="AT355" s="44">
        <f t="shared" si="3282"/>
        <v>0</v>
      </c>
      <c r="AU355" s="44"/>
      <c r="AV355" s="44">
        <f t="shared" si="3283"/>
        <v>0</v>
      </c>
      <c r="AW355" s="44"/>
      <c r="AX355" s="44">
        <f t="shared" si="3284"/>
        <v>0</v>
      </c>
      <c r="AY355" s="44">
        <v>636</v>
      </c>
      <c r="AZ355" s="44">
        <f>(AY355/12*5*$D355*$G355*$H355*$K355*AZ$8)+(AY355/12*4*$E355*$G355*$I355*$K355*AZ$9)+(AY355/12*3*$F355*$G355*$I355*$K355*AZ$9)</f>
        <v>22702434.195</v>
      </c>
      <c r="BA355" s="44"/>
      <c r="BB355" s="44">
        <f t="shared" si="3285"/>
        <v>0</v>
      </c>
      <c r="BC355" s="44"/>
      <c r="BD355" s="44">
        <f t="shared" si="3286"/>
        <v>0</v>
      </c>
      <c r="BE355" s="44"/>
      <c r="BF355" s="44">
        <f t="shared" si="3287"/>
        <v>0</v>
      </c>
      <c r="BG355" s="44"/>
      <c r="BH355" s="44">
        <f t="shared" si="3288"/>
        <v>0</v>
      </c>
      <c r="BI355" s="44"/>
      <c r="BJ355" s="44">
        <f t="shared" si="3289"/>
        <v>0</v>
      </c>
      <c r="BK355" s="44">
        <v>0</v>
      </c>
      <c r="BL355" s="44">
        <f t="shared" si="3290"/>
        <v>0</v>
      </c>
      <c r="BM355" s="44"/>
      <c r="BN355" s="44">
        <f t="shared" si="3291"/>
        <v>0</v>
      </c>
      <c r="BO355" s="54"/>
      <c r="BP355" s="44">
        <f t="shared" si="3292"/>
        <v>0</v>
      </c>
      <c r="BQ355" s="44"/>
      <c r="BR355" s="44">
        <f t="shared" si="3293"/>
        <v>0</v>
      </c>
      <c r="BS355" s="44"/>
      <c r="BT355" s="44">
        <f t="shared" si="3294"/>
        <v>0</v>
      </c>
      <c r="BU355" s="44"/>
      <c r="BV355" s="44">
        <f t="shared" si="3295"/>
        <v>0</v>
      </c>
      <c r="BW355" s="44"/>
      <c r="BX355" s="44">
        <f t="shared" si="3296"/>
        <v>0</v>
      </c>
      <c r="BY355" s="44"/>
      <c r="BZ355" s="44">
        <f t="shared" si="3297"/>
        <v>0</v>
      </c>
      <c r="CA355" s="44"/>
      <c r="CB355" s="44">
        <f t="shared" si="3298"/>
        <v>0</v>
      </c>
      <c r="CC355" s="44"/>
      <c r="CD355" s="44">
        <f t="shared" si="3299"/>
        <v>0</v>
      </c>
      <c r="CE355" s="44"/>
      <c r="CF355" s="44">
        <f t="shared" si="3300"/>
        <v>0</v>
      </c>
      <c r="CG355" s="44"/>
      <c r="CH355" s="44">
        <f t="shared" si="3301"/>
        <v>0</v>
      </c>
      <c r="CI355" s="44"/>
      <c r="CJ355" s="44">
        <f t="shared" si="3302"/>
        <v>0</v>
      </c>
      <c r="CK355" s="44"/>
      <c r="CL355" s="44">
        <f t="shared" si="3303"/>
        <v>0</v>
      </c>
      <c r="CM355" s="44"/>
      <c r="CN355" s="44">
        <f t="shared" si="3304"/>
        <v>0</v>
      </c>
      <c r="CO355" s="44"/>
      <c r="CP355" s="44">
        <f t="shared" si="3305"/>
        <v>0</v>
      </c>
      <c r="CQ355" s="49"/>
      <c r="CR355" s="44">
        <f t="shared" si="3306"/>
        <v>0</v>
      </c>
      <c r="CS355" s="44"/>
      <c r="CT355" s="44">
        <f t="shared" si="3307"/>
        <v>0</v>
      </c>
      <c r="CU355" s="44"/>
      <c r="CV355" s="44">
        <f t="shared" si="3308"/>
        <v>0</v>
      </c>
      <c r="CW355" s="44"/>
      <c r="CX355" s="44">
        <f t="shared" si="3309"/>
        <v>0</v>
      </c>
      <c r="CY355" s="44"/>
      <c r="CZ355" s="44">
        <f t="shared" si="3310"/>
        <v>0</v>
      </c>
      <c r="DA355" s="44"/>
      <c r="DB355" s="44">
        <f t="shared" si="3311"/>
        <v>0</v>
      </c>
      <c r="DC355" s="44"/>
      <c r="DD355" s="44">
        <f t="shared" si="3312"/>
        <v>0</v>
      </c>
      <c r="DE355" s="44"/>
      <c r="DF355" s="44">
        <f t="shared" si="3313"/>
        <v>0</v>
      </c>
      <c r="DG355" s="44"/>
      <c r="DH355" s="44">
        <f t="shared" si="3314"/>
        <v>0</v>
      </c>
      <c r="DI355" s="44"/>
      <c r="DJ355" s="44">
        <f t="shared" si="3315"/>
        <v>0</v>
      </c>
      <c r="DK355" s="44"/>
      <c r="DL355" s="44">
        <f t="shared" si="3316"/>
        <v>0</v>
      </c>
      <c r="DM355" s="44"/>
      <c r="DN355" s="44">
        <f t="shared" si="3317"/>
        <v>0</v>
      </c>
      <c r="DO355" s="44"/>
      <c r="DP355" s="44">
        <f t="shared" si="3142"/>
        <v>0</v>
      </c>
      <c r="DQ355" s="44">
        <f t="shared" si="3318"/>
        <v>636</v>
      </c>
      <c r="DR355" s="44">
        <f t="shared" si="3318"/>
        <v>22702434.195</v>
      </c>
    </row>
    <row r="356" spans="1:122" ht="45" customHeight="1" x14ac:dyDescent="0.25">
      <c r="A356" s="51"/>
      <c r="B356" s="52">
        <v>309</v>
      </c>
      <c r="C356" s="38" t="s">
        <v>487</v>
      </c>
      <c r="D356" s="39">
        <f t="shared" si="3143"/>
        <v>19063</v>
      </c>
      <c r="E356" s="40">
        <v>18530</v>
      </c>
      <c r="F356" s="40">
        <v>18715</v>
      </c>
      <c r="G356" s="53">
        <v>2.25</v>
      </c>
      <c r="H356" s="42">
        <v>1</v>
      </c>
      <c r="I356" s="42">
        <v>1</v>
      </c>
      <c r="J356" s="43"/>
      <c r="K356" s="39">
        <v>1.4</v>
      </c>
      <c r="L356" s="39">
        <v>1.68</v>
      </c>
      <c r="M356" s="39">
        <v>2.23</v>
      </c>
      <c r="N356" s="39">
        <v>2.57</v>
      </c>
      <c r="O356" s="44">
        <v>0</v>
      </c>
      <c r="P356" s="44">
        <f t="shared" si="3267"/>
        <v>0</v>
      </c>
      <c r="Q356" s="44">
        <v>0</v>
      </c>
      <c r="R356" s="44">
        <f t="shared" si="3268"/>
        <v>0</v>
      </c>
      <c r="S356" s="44"/>
      <c r="T356" s="44">
        <f t="shared" si="3269"/>
        <v>0</v>
      </c>
      <c r="U356" s="44"/>
      <c r="V356" s="44">
        <f t="shared" si="3270"/>
        <v>0</v>
      </c>
      <c r="W356" s="44"/>
      <c r="X356" s="44">
        <f t="shared" si="3271"/>
        <v>0</v>
      </c>
      <c r="Y356" s="44">
        <v>0</v>
      </c>
      <c r="Z356" s="44">
        <f t="shared" si="3272"/>
        <v>0</v>
      </c>
      <c r="AA356" s="44"/>
      <c r="AB356" s="44">
        <f t="shared" si="3273"/>
        <v>0</v>
      </c>
      <c r="AC356" s="44"/>
      <c r="AD356" s="44">
        <f t="shared" si="3274"/>
        <v>0</v>
      </c>
      <c r="AE356" s="44">
        <v>0</v>
      </c>
      <c r="AF356" s="44">
        <f t="shared" si="3275"/>
        <v>0</v>
      </c>
      <c r="AG356" s="44">
        <v>0</v>
      </c>
      <c r="AH356" s="44">
        <f t="shared" si="3276"/>
        <v>0</v>
      </c>
      <c r="AI356" s="44"/>
      <c r="AJ356" s="44">
        <f t="shared" si="3277"/>
        <v>0</v>
      </c>
      <c r="AK356" s="44"/>
      <c r="AL356" s="44">
        <f t="shared" si="3278"/>
        <v>0</v>
      </c>
      <c r="AM356" s="47">
        <v>0</v>
      </c>
      <c r="AN356" s="44">
        <f t="shared" si="3279"/>
        <v>0</v>
      </c>
      <c r="AO356" s="48">
        <v>0</v>
      </c>
      <c r="AP356" s="44">
        <f t="shared" si="3280"/>
        <v>0</v>
      </c>
      <c r="AQ356" s="44"/>
      <c r="AR356" s="44">
        <f t="shared" si="3281"/>
        <v>0</v>
      </c>
      <c r="AS356" s="44"/>
      <c r="AT356" s="44">
        <f t="shared" si="3282"/>
        <v>0</v>
      </c>
      <c r="AU356" s="44"/>
      <c r="AV356" s="44">
        <f t="shared" si="3283"/>
        <v>0</v>
      </c>
      <c r="AW356" s="44">
        <v>130</v>
      </c>
      <c r="AX356" s="44">
        <f t="shared" si="3284"/>
        <v>6960651.9937500004</v>
      </c>
      <c r="AY356" s="44">
        <v>28</v>
      </c>
      <c r="AZ356" s="44">
        <f t="shared" ref="AZ356:AZ362" si="3319">(AY356/12*5*$D356*$G356*$H356*$K356*AZ$8)+(AY356/12*4*$E356*$G356*$I356*$K356*AZ$9)+(AY356/12*3*$F356*$G356*$I356*$K356*AZ$9)</f>
        <v>1499217.3525</v>
      </c>
      <c r="BA356" s="44"/>
      <c r="BB356" s="44">
        <f t="shared" si="3285"/>
        <v>0</v>
      </c>
      <c r="BC356" s="44"/>
      <c r="BD356" s="44">
        <f t="shared" si="3286"/>
        <v>0</v>
      </c>
      <c r="BE356" s="44"/>
      <c r="BF356" s="44">
        <f t="shared" si="3287"/>
        <v>0</v>
      </c>
      <c r="BG356" s="44"/>
      <c r="BH356" s="44">
        <f t="shared" si="3288"/>
        <v>0</v>
      </c>
      <c r="BI356" s="44"/>
      <c r="BJ356" s="44">
        <f t="shared" si="3289"/>
        <v>0</v>
      </c>
      <c r="BK356" s="44">
        <v>0</v>
      </c>
      <c r="BL356" s="44">
        <f t="shared" si="3290"/>
        <v>0</v>
      </c>
      <c r="BM356" s="44"/>
      <c r="BN356" s="44">
        <f t="shared" si="3291"/>
        <v>0</v>
      </c>
      <c r="BO356" s="54"/>
      <c r="BP356" s="44">
        <f t="shared" si="3292"/>
        <v>0</v>
      </c>
      <c r="BQ356" s="44"/>
      <c r="BR356" s="44">
        <f t="shared" si="3293"/>
        <v>0</v>
      </c>
      <c r="BS356" s="44"/>
      <c r="BT356" s="44">
        <f t="shared" si="3294"/>
        <v>0</v>
      </c>
      <c r="BU356" s="44"/>
      <c r="BV356" s="44">
        <f t="shared" si="3295"/>
        <v>0</v>
      </c>
      <c r="BW356" s="44"/>
      <c r="BX356" s="44">
        <f t="shared" si="3296"/>
        <v>0</v>
      </c>
      <c r="BY356" s="44">
        <v>0</v>
      </c>
      <c r="BZ356" s="44">
        <f t="shared" si="3297"/>
        <v>0</v>
      </c>
      <c r="CA356" s="44"/>
      <c r="CB356" s="44">
        <f t="shared" si="3298"/>
        <v>0</v>
      </c>
      <c r="CC356" s="44"/>
      <c r="CD356" s="44">
        <f t="shared" si="3299"/>
        <v>0</v>
      </c>
      <c r="CE356" s="44"/>
      <c r="CF356" s="44">
        <f t="shared" si="3300"/>
        <v>0</v>
      </c>
      <c r="CG356" s="44"/>
      <c r="CH356" s="44">
        <f t="shared" si="3301"/>
        <v>0</v>
      </c>
      <c r="CI356" s="44"/>
      <c r="CJ356" s="44">
        <f t="shared" si="3302"/>
        <v>0</v>
      </c>
      <c r="CK356" s="44"/>
      <c r="CL356" s="44">
        <f t="shared" si="3303"/>
        <v>0</v>
      </c>
      <c r="CM356" s="44"/>
      <c r="CN356" s="44">
        <f t="shared" si="3304"/>
        <v>0</v>
      </c>
      <c r="CO356" s="44"/>
      <c r="CP356" s="44">
        <f t="shared" si="3305"/>
        <v>0</v>
      </c>
      <c r="CQ356" s="49"/>
      <c r="CR356" s="44">
        <f t="shared" si="3306"/>
        <v>0</v>
      </c>
      <c r="CS356" s="44"/>
      <c r="CT356" s="44">
        <f t="shared" si="3307"/>
        <v>0</v>
      </c>
      <c r="CU356" s="44"/>
      <c r="CV356" s="44">
        <f t="shared" si="3308"/>
        <v>0</v>
      </c>
      <c r="CW356" s="44"/>
      <c r="CX356" s="44">
        <f t="shared" si="3309"/>
        <v>0</v>
      </c>
      <c r="CY356" s="44"/>
      <c r="CZ356" s="44">
        <f t="shared" si="3310"/>
        <v>0</v>
      </c>
      <c r="DA356" s="44"/>
      <c r="DB356" s="44">
        <f t="shared" si="3311"/>
        <v>0</v>
      </c>
      <c r="DC356" s="44"/>
      <c r="DD356" s="44">
        <f t="shared" si="3312"/>
        <v>0</v>
      </c>
      <c r="DE356" s="44"/>
      <c r="DF356" s="44">
        <f t="shared" si="3313"/>
        <v>0</v>
      </c>
      <c r="DG356" s="44"/>
      <c r="DH356" s="44">
        <f t="shared" si="3314"/>
        <v>0</v>
      </c>
      <c r="DI356" s="44"/>
      <c r="DJ356" s="44">
        <f t="shared" si="3315"/>
        <v>0</v>
      </c>
      <c r="DK356" s="44"/>
      <c r="DL356" s="44">
        <f t="shared" si="3316"/>
        <v>0</v>
      </c>
      <c r="DM356" s="44"/>
      <c r="DN356" s="44">
        <f t="shared" si="3317"/>
        <v>0</v>
      </c>
      <c r="DO356" s="44"/>
      <c r="DP356" s="44">
        <f t="shared" si="3142"/>
        <v>0</v>
      </c>
      <c r="DQ356" s="44">
        <f t="shared" si="3318"/>
        <v>158</v>
      </c>
      <c r="DR356" s="44">
        <f t="shared" si="3318"/>
        <v>8459869.3462500013</v>
      </c>
    </row>
    <row r="357" spans="1:122" ht="45" customHeight="1" x14ac:dyDescent="0.25">
      <c r="A357" s="51"/>
      <c r="B357" s="52">
        <v>310</v>
      </c>
      <c r="C357" s="38" t="s">
        <v>488</v>
      </c>
      <c r="D357" s="39">
        <f t="shared" si="3143"/>
        <v>19063</v>
      </c>
      <c r="E357" s="40">
        <v>18530</v>
      </c>
      <c r="F357" s="40">
        <v>18715</v>
      </c>
      <c r="G357" s="53">
        <v>1.5</v>
      </c>
      <c r="H357" s="42">
        <v>1</v>
      </c>
      <c r="I357" s="42">
        <v>1</v>
      </c>
      <c r="J357" s="43"/>
      <c r="K357" s="39">
        <v>1.4</v>
      </c>
      <c r="L357" s="39">
        <v>1.68</v>
      </c>
      <c r="M357" s="39">
        <v>2.23</v>
      </c>
      <c r="N357" s="39">
        <v>2.57</v>
      </c>
      <c r="O357" s="44">
        <v>0</v>
      </c>
      <c r="P357" s="44">
        <f t="shared" si="3267"/>
        <v>0</v>
      </c>
      <c r="Q357" s="44">
        <v>0</v>
      </c>
      <c r="R357" s="44">
        <f t="shared" si="3268"/>
        <v>0</v>
      </c>
      <c r="S357" s="44"/>
      <c r="T357" s="44">
        <f t="shared" si="3269"/>
        <v>0</v>
      </c>
      <c r="U357" s="44"/>
      <c r="V357" s="44">
        <f t="shared" si="3270"/>
        <v>0</v>
      </c>
      <c r="W357" s="44"/>
      <c r="X357" s="44">
        <f t="shared" si="3271"/>
        <v>0</v>
      </c>
      <c r="Y357" s="44">
        <v>0</v>
      </c>
      <c r="Z357" s="44">
        <f t="shared" si="3272"/>
        <v>0</v>
      </c>
      <c r="AA357" s="44"/>
      <c r="AB357" s="44">
        <f t="shared" si="3273"/>
        <v>0</v>
      </c>
      <c r="AC357" s="44"/>
      <c r="AD357" s="44">
        <f t="shared" si="3274"/>
        <v>0</v>
      </c>
      <c r="AE357" s="44">
        <v>0</v>
      </c>
      <c r="AF357" s="44">
        <f t="shared" si="3275"/>
        <v>0</v>
      </c>
      <c r="AG357" s="44">
        <v>0</v>
      </c>
      <c r="AH357" s="44">
        <f t="shared" si="3276"/>
        <v>0</v>
      </c>
      <c r="AI357" s="44"/>
      <c r="AJ357" s="44">
        <f t="shared" si="3277"/>
        <v>0</v>
      </c>
      <c r="AK357" s="44"/>
      <c r="AL357" s="44">
        <f t="shared" si="3278"/>
        <v>0</v>
      </c>
      <c r="AM357" s="47">
        <v>0</v>
      </c>
      <c r="AN357" s="44">
        <f t="shared" si="3279"/>
        <v>0</v>
      </c>
      <c r="AO357" s="48">
        <v>0</v>
      </c>
      <c r="AP357" s="44">
        <f t="shared" si="3280"/>
        <v>0</v>
      </c>
      <c r="AQ357" s="44"/>
      <c r="AR357" s="44">
        <f t="shared" si="3281"/>
        <v>0</v>
      </c>
      <c r="AS357" s="44"/>
      <c r="AT357" s="44">
        <f t="shared" si="3282"/>
        <v>0</v>
      </c>
      <c r="AU357" s="44"/>
      <c r="AV357" s="44">
        <f t="shared" si="3283"/>
        <v>0</v>
      </c>
      <c r="AW357" s="44"/>
      <c r="AX357" s="44">
        <f t="shared" si="3284"/>
        <v>0</v>
      </c>
      <c r="AY357" s="44"/>
      <c r="AZ357" s="44">
        <f t="shared" si="3319"/>
        <v>0</v>
      </c>
      <c r="BA357" s="44"/>
      <c r="BB357" s="44">
        <f t="shared" si="3285"/>
        <v>0</v>
      </c>
      <c r="BC357" s="44"/>
      <c r="BD357" s="44">
        <f t="shared" si="3286"/>
        <v>0</v>
      </c>
      <c r="BE357" s="44"/>
      <c r="BF357" s="44">
        <f t="shared" si="3287"/>
        <v>0</v>
      </c>
      <c r="BG357" s="44"/>
      <c r="BH357" s="44">
        <f t="shared" si="3288"/>
        <v>0</v>
      </c>
      <c r="BI357" s="44"/>
      <c r="BJ357" s="44">
        <f t="shared" si="3289"/>
        <v>0</v>
      </c>
      <c r="BK357" s="44">
        <v>0</v>
      </c>
      <c r="BL357" s="44">
        <f t="shared" si="3290"/>
        <v>0</v>
      </c>
      <c r="BM357" s="44"/>
      <c r="BN357" s="44">
        <f t="shared" si="3291"/>
        <v>0</v>
      </c>
      <c r="BO357" s="54"/>
      <c r="BP357" s="44">
        <f t="shared" si="3292"/>
        <v>0</v>
      </c>
      <c r="BQ357" s="44"/>
      <c r="BR357" s="44">
        <f t="shared" si="3293"/>
        <v>0</v>
      </c>
      <c r="BS357" s="44"/>
      <c r="BT357" s="44">
        <f t="shared" si="3294"/>
        <v>0</v>
      </c>
      <c r="BU357" s="44"/>
      <c r="BV357" s="44">
        <f t="shared" si="3295"/>
        <v>0</v>
      </c>
      <c r="BW357" s="44"/>
      <c r="BX357" s="44">
        <f t="shared" si="3296"/>
        <v>0</v>
      </c>
      <c r="BY357" s="44"/>
      <c r="BZ357" s="44">
        <f t="shared" si="3297"/>
        <v>0</v>
      </c>
      <c r="CA357" s="44"/>
      <c r="CB357" s="44">
        <f t="shared" si="3298"/>
        <v>0</v>
      </c>
      <c r="CC357" s="44"/>
      <c r="CD357" s="44">
        <f t="shared" si="3299"/>
        <v>0</v>
      </c>
      <c r="CE357" s="44"/>
      <c r="CF357" s="44">
        <f t="shared" si="3300"/>
        <v>0</v>
      </c>
      <c r="CG357" s="44"/>
      <c r="CH357" s="44">
        <f t="shared" si="3301"/>
        <v>0</v>
      </c>
      <c r="CI357" s="44"/>
      <c r="CJ357" s="44">
        <f t="shared" si="3302"/>
        <v>0</v>
      </c>
      <c r="CK357" s="44"/>
      <c r="CL357" s="44">
        <f t="shared" si="3303"/>
        <v>0</v>
      </c>
      <c r="CM357" s="44"/>
      <c r="CN357" s="44">
        <f t="shared" si="3304"/>
        <v>0</v>
      </c>
      <c r="CO357" s="44"/>
      <c r="CP357" s="44">
        <f t="shared" si="3305"/>
        <v>0</v>
      </c>
      <c r="CQ357" s="49"/>
      <c r="CR357" s="44">
        <f t="shared" si="3306"/>
        <v>0</v>
      </c>
      <c r="CS357" s="44"/>
      <c r="CT357" s="44">
        <f t="shared" si="3307"/>
        <v>0</v>
      </c>
      <c r="CU357" s="44"/>
      <c r="CV357" s="44">
        <f t="shared" si="3308"/>
        <v>0</v>
      </c>
      <c r="CW357" s="44"/>
      <c r="CX357" s="44">
        <f t="shared" si="3309"/>
        <v>0</v>
      </c>
      <c r="CY357" s="44"/>
      <c r="CZ357" s="44">
        <f t="shared" si="3310"/>
        <v>0</v>
      </c>
      <c r="DA357" s="44"/>
      <c r="DB357" s="44">
        <f t="shared" si="3311"/>
        <v>0</v>
      </c>
      <c r="DC357" s="44"/>
      <c r="DD357" s="44">
        <f t="shared" si="3312"/>
        <v>0</v>
      </c>
      <c r="DE357" s="44"/>
      <c r="DF357" s="44">
        <f t="shared" si="3313"/>
        <v>0</v>
      </c>
      <c r="DG357" s="44"/>
      <c r="DH357" s="44">
        <f t="shared" si="3314"/>
        <v>0</v>
      </c>
      <c r="DI357" s="44"/>
      <c r="DJ357" s="44">
        <f t="shared" si="3315"/>
        <v>0</v>
      </c>
      <c r="DK357" s="44"/>
      <c r="DL357" s="44">
        <f t="shared" si="3316"/>
        <v>0</v>
      </c>
      <c r="DM357" s="44"/>
      <c r="DN357" s="44">
        <f t="shared" si="3317"/>
        <v>0</v>
      </c>
      <c r="DO357" s="44"/>
      <c r="DP357" s="44">
        <f t="shared" si="3142"/>
        <v>0</v>
      </c>
      <c r="DQ357" s="44">
        <f t="shared" si="3318"/>
        <v>0</v>
      </c>
      <c r="DR357" s="44">
        <f t="shared" si="3318"/>
        <v>0</v>
      </c>
    </row>
    <row r="358" spans="1:122" ht="30" customHeight="1" x14ac:dyDescent="0.25">
      <c r="A358" s="51"/>
      <c r="B358" s="52">
        <v>311</v>
      </c>
      <c r="C358" s="38" t="s">
        <v>489</v>
      </c>
      <c r="D358" s="39">
        <f t="shared" si="3143"/>
        <v>19063</v>
      </c>
      <c r="E358" s="40">
        <v>18530</v>
      </c>
      <c r="F358" s="40">
        <v>18715</v>
      </c>
      <c r="G358" s="53">
        <v>0.7</v>
      </c>
      <c r="H358" s="42">
        <v>1</v>
      </c>
      <c r="I358" s="42">
        <v>1</v>
      </c>
      <c r="J358" s="43"/>
      <c r="K358" s="39">
        <v>1.4</v>
      </c>
      <c r="L358" s="39">
        <v>1.68</v>
      </c>
      <c r="M358" s="39">
        <v>2.23</v>
      </c>
      <c r="N358" s="39">
        <v>2.57</v>
      </c>
      <c r="O358" s="44">
        <v>0</v>
      </c>
      <c r="P358" s="44">
        <f t="shared" si="3267"/>
        <v>0</v>
      </c>
      <c r="Q358" s="44">
        <v>0</v>
      </c>
      <c r="R358" s="44">
        <f t="shared" si="3268"/>
        <v>0</v>
      </c>
      <c r="S358" s="44"/>
      <c r="T358" s="44">
        <f t="shared" si="3269"/>
        <v>0</v>
      </c>
      <c r="U358" s="44"/>
      <c r="V358" s="44">
        <f t="shared" si="3270"/>
        <v>0</v>
      </c>
      <c r="W358" s="44"/>
      <c r="X358" s="44">
        <f t="shared" si="3271"/>
        <v>0</v>
      </c>
      <c r="Y358" s="44">
        <v>0</v>
      </c>
      <c r="Z358" s="44">
        <f t="shared" si="3272"/>
        <v>0</v>
      </c>
      <c r="AA358" s="44"/>
      <c r="AB358" s="44">
        <f t="shared" si="3273"/>
        <v>0</v>
      </c>
      <c r="AC358" s="44"/>
      <c r="AD358" s="44">
        <f t="shared" si="3274"/>
        <v>0</v>
      </c>
      <c r="AE358" s="44">
        <v>0</v>
      </c>
      <c r="AF358" s="44">
        <f t="shared" si="3275"/>
        <v>0</v>
      </c>
      <c r="AG358" s="44">
        <v>0</v>
      </c>
      <c r="AH358" s="44">
        <f t="shared" si="3276"/>
        <v>0</v>
      </c>
      <c r="AI358" s="44"/>
      <c r="AJ358" s="44">
        <f t="shared" si="3277"/>
        <v>0</v>
      </c>
      <c r="AK358" s="44"/>
      <c r="AL358" s="44">
        <f t="shared" si="3278"/>
        <v>0</v>
      </c>
      <c r="AM358" s="47">
        <v>0</v>
      </c>
      <c r="AN358" s="44">
        <f t="shared" si="3279"/>
        <v>0</v>
      </c>
      <c r="AO358" s="48">
        <v>0</v>
      </c>
      <c r="AP358" s="44">
        <f t="shared" si="3280"/>
        <v>0</v>
      </c>
      <c r="AQ358" s="44"/>
      <c r="AR358" s="44">
        <f t="shared" si="3281"/>
        <v>0</v>
      </c>
      <c r="AS358" s="44"/>
      <c r="AT358" s="44">
        <f t="shared" si="3282"/>
        <v>0</v>
      </c>
      <c r="AU358" s="44"/>
      <c r="AV358" s="44">
        <f t="shared" si="3283"/>
        <v>0</v>
      </c>
      <c r="AW358" s="44">
        <v>1581</v>
      </c>
      <c r="AX358" s="44">
        <f t="shared" si="3284"/>
        <v>26336251.492250003</v>
      </c>
      <c r="AY358" s="44">
        <v>8</v>
      </c>
      <c r="AZ358" s="44">
        <f t="shared" si="3319"/>
        <v>133263.76466666663</v>
      </c>
      <c r="BA358" s="44"/>
      <c r="BB358" s="44">
        <f t="shared" si="3285"/>
        <v>0</v>
      </c>
      <c r="BC358" s="44"/>
      <c r="BD358" s="44">
        <f t="shared" si="3286"/>
        <v>0</v>
      </c>
      <c r="BE358" s="44"/>
      <c r="BF358" s="44">
        <f t="shared" si="3287"/>
        <v>0</v>
      </c>
      <c r="BG358" s="44"/>
      <c r="BH358" s="44">
        <f t="shared" si="3288"/>
        <v>0</v>
      </c>
      <c r="BI358" s="44"/>
      <c r="BJ358" s="44">
        <f t="shared" si="3289"/>
        <v>0</v>
      </c>
      <c r="BK358" s="44">
        <v>0</v>
      </c>
      <c r="BL358" s="44">
        <f t="shared" si="3290"/>
        <v>0</v>
      </c>
      <c r="BM358" s="44"/>
      <c r="BN358" s="44">
        <f t="shared" si="3291"/>
        <v>0</v>
      </c>
      <c r="BO358" s="54"/>
      <c r="BP358" s="44">
        <f t="shared" si="3292"/>
        <v>0</v>
      </c>
      <c r="BQ358" s="44"/>
      <c r="BR358" s="44">
        <f t="shared" si="3293"/>
        <v>0</v>
      </c>
      <c r="BS358" s="44"/>
      <c r="BT358" s="44">
        <f t="shared" si="3294"/>
        <v>0</v>
      </c>
      <c r="BU358" s="44"/>
      <c r="BV358" s="44">
        <f t="shared" si="3295"/>
        <v>0</v>
      </c>
      <c r="BW358" s="44"/>
      <c r="BX358" s="44">
        <f t="shared" si="3296"/>
        <v>0</v>
      </c>
      <c r="BY358" s="44">
        <v>24</v>
      </c>
      <c r="BZ358" s="44">
        <f>(BY358/12*5*$D358*$G358*$H358*$L358*BZ$8)+(BY358/12*4*$E358*$G358*$I358*$L358*BZ$9)+(BY358/12*3*$F358*$G358*$I358*$L358*BZ$9)</f>
        <v>479749.55280000006</v>
      </c>
      <c r="CA358" s="44"/>
      <c r="CB358" s="44">
        <f t="shared" si="3298"/>
        <v>0</v>
      </c>
      <c r="CC358" s="44">
        <v>40</v>
      </c>
      <c r="CD358" s="44">
        <f t="shared" si="3299"/>
        <v>804688.97600000002</v>
      </c>
      <c r="CE358" s="44"/>
      <c r="CF358" s="44">
        <f t="shared" si="3300"/>
        <v>0</v>
      </c>
      <c r="CG358" s="44"/>
      <c r="CH358" s="44">
        <f t="shared" si="3301"/>
        <v>0</v>
      </c>
      <c r="CI358" s="44"/>
      <c r="CJ358" s="44">
        <f t="shared" si="3302"/>
        <v>0</v>
      </c>
      <c r="CK358" s="44"/>
      <c r="CL358" s="44">
        <f t="shared" si="3303"/>
        <v>0</v>
      </c>
      <c r="CM358" s="44"/>
      <c r="CN358" s="44">
        <f t="shared" si="3304"/>
        <v>0</v>
      </c>
      <c r="CO358" s="44"/>
      <c r="CP358" s="44">
        <f t="shared" si="3305"/>
        <v>0</v>
      </c>
      <c r="CQ358" s="49"/>
      <c r="CR358" s="44">
        <f t="shared" si="3306"/>
        <v>0</v>
      </c>
      <c r="CS358" s="44"/>
      <c r="CT358" s="44">
        <f t="shared" si="3307"/>
        <v>0</v>
      </c>
      <c r="CU358" s="44"/>
      <c r="CV358" s="44">
        <f t="shared" si="3308"/>
        <v>0</v>
      </c>
      <c r="CW358" s="44"/>
      <c r="CX358" s="44">
        <f t="shared" si="3309"/>
        <v>0</v>
      </c>
      <c r="CY358" s="44"/>
      <c r="CZ358" s="44">
        <f t="shared" si="3310"/>
        <v>0</v>
      </c>
      <c r="DA358" s="44"/>
      <c r="DB358" s="44">
        <f t="shared" si="3311"/>
        <v>0</v>
      </c>
      <c r="DC358" s="44"/>
      <c r="DD358" s="44">
        <f t="shared" si="3312"/>
        <v>0</v>
      </c>
      <c r="DE358" s="44"/>
      <c r="DF358" s="44">
        <f t="shared" si="3313"/>
        <v>0</v>
      </c>
      <c r="DG358" s="44"/>
      <c r="DH358" s="44">
        <f t="shared" si="3314"/>
        <v>0</v>
      </c>
      <c r="DI358" s="44"/>
      <c r="DJ358" s="44">
        <f t="shared" si="3315"/>
        <v>0</v>
      </c>
      <c r="DK358" s="44"/>
      <c r="DL358" s="44">
        <f t="shared" si="3316"/>
        <v>0</v>
      </c>
      <c r="DM358" s="44"/>
      <c r="DN358" s="44">
        <f t="shared" si="3317"/>
        <v>0</v>
      </c>
      <c r="DO358" s="44"/>
      <c r="DP358" s="44">
        <f t="shared" si="3142"/>
        <v>0</v>
      </c>
      <c r="DQ358" s="44">
        <f t="shared" si="3318"/>
        <v>1653</v>
      </c>
      <c r="DR358" s="44">
        <f t="shared" si="3318"/>
        <v>27753953.785716668</v>
      </c>
    </row>
    <row r="359" spans="1:122" ht="45" customHeight="1" x14ac:dyDescent="0.25">
      <c r="A359" s="51"/>
      <c r="B359" s="52">
        <v>312</v>
      </c>
      <c r="C359" s="38" t="s">
        <v>490</v>
      </c>
      <c r="D359" s="39">
        <f t="shared" si="3143"/>
        <v>19063</v>
      </c>
      <c r="E359" s="40">
        <v>18530</v>
      </c>
      <c r="F359" s="40">
        <v>18715</v>
      </c>
      <c r="G359" s="53">
        <v>1.8</v>
      </c>
      <c r="H359" s="42">
        <v>1</v>
      </c>
      <c r="I359" s="42">
        <v>1</v>
      </c>
      <c r="J359" s="43"/>
      <c r="K359" s="39">
        <v>1.4</v>
      </c>
      <c r="L359" s="39">
        <v>1.68</v>
      </c>
      <c r="M359" s="39">
        <v>2.23</v>
      </c>
      <c r="N359" s="39">
        <v>2.57</v>
      </c>
      <c r="O359" s="44">
        <v>0</v>
      </c>
      <c r="P359" s="44">
        <f t="shared" si="3267"/>
        <v>0</v>
      </c>
      <c r="Q359" s="44">
        <v>0</v>
      </c>
      <c r="R359" s="44">
        <f t="shared" si="3268"/>
        <v>0</v>
      </c>
      <c r="S359" s="44"/>
      <c r="T359" s="44">
        <f t="shared" si="3269"/>
        <v>0</v>
      </c>
      <c r="U359" s="44"/>
      <c r="V359" s="44">
        <f t="shared" si="3270"/>
        <v>0</v>
      </c>
      <c r="W359" s="44"/>
      <c r="X359" s="44">
        <f t="shared" si="3271"/>
        <v>0</v>
      </c>
      <c r="Y359" s="44">
        <v>0</v>
      </c>
      <c r="Z359" s="44">
        <f t="shared" si="3272"/>
        <v>0</v>
      </c>
      <c r="AA359" s="44"/>
      <c r="AB359" s="44">
        <f t="shared" si="3273"/>
        <v>0</v>
      </c>
      <c r="AC359" s="44"/>
      <c r="AD359" s="44">
        <f t="shared" si="3274"/>
        <v>0</v>
      </c>
      <c r="AE359" s="44">
        <v>0</v>
      </c>
      <c r="AF359" s="44">
        <f t="shared" si="3275"/>
        <v>0</v>
      </c>
      <c r="AG359" s="44">
        <v>0</v>
      </c>
      <c r="AH359" s="44">
        <f t="shared" si="3276"/>
        <v>0</v>
      </c>
      <c r="AI359" s="44"/>
      <c r="AJ359" s="44">
        <f t="shared" si="3277"/>
        <v>0</v>
      </c>
      <c r="AK359" s="44"/>
      <c r="AL359" s="44">
        <f t="shared" si="3278"/>
        <v>0</v>
      </c>
      <c r="AM359" s="47">
        <v>0</v>
      </c>
      <c r="AN359" s="44">
        <f t="shared" si="3279"/>
        <v>0</v>
      </c>
      <c r="AO359" s="48">
        <v>0</v>
      </c>
      <c r="AP359" s="44">
        <f t="shared" si="3280"/>
        <v>0</v>
      </c>
      <c r="AQ359" s="44"/>
      <c r="AR359" s="44">
        <f t="shared" si="3281"/>
        <v>0</v>
      </c>
      <c r="AS359" s="44"/>
      <c r="AT359" s="44">
        <f t="shared" si="3282"/>
        <v>0</v>
      </c>
      <c r="AU359" s="44"/>
      <c r="AV359" s="44">
        <f t="shared" si="3283"/>
        <v>0</v>
      </c>
      <c r="AW359" s="44"/>
      <c r="AX359" s="44">
        <f t="shared" si="3284"/>
        <v>0</v>
      </c>
      <c r="AY359" s="44"/>
      <c r="AZ359" s="44">
        <f t="shared" si="3319"/>
        <v>0</v>
      </c>
      <c r="BA359" s="44"/>
      <c r="BB359" s="44">
        <f t="shared" si="3285"/>
        <v>0</v>
      </c>
      <c r="BC359" s="44"/>
      <c r="BD359" s="44">
        <f t="shared" si="3286"/>
        <v>0</v>
      </c>
      <c r="BE359" s="44"/>
      <c r="BF359" s="44">
        <f t="shared" si="3287"/>
        <v>0</v>
      </c>
      <c r="BG359" s="44"/>
      <c r="BH359" s="44">
        <f t="shared" si="3288"/>
        <v>0</v>
      </c>
      <c r="BI359" s="44"/>
      <c r="BJ359" s="44">
        <f t="shared" si="3289"/>
        <v>0</v>
      </c>
      <c r="BK359" s="44">
        <v>0</v>
      </c>
      <c r="BL359" s="44">
        <f t="shared" si="3290"/>
        <v>0</v>
      </c>
      <c r="BM359" s="44"/>
      <c r="BN359" s="44">
        <f t="shared" si="3291"/>
        <v>0</v>
      </c>
      <c r="BO359" s="54"/>
      <c r="BP359" s="44">
        <f t="shared" si="3292"/>
        <v>0</v>
      </c>
      <c r="BQ359" s="44"/>
      <c r="BR359" s="44">
        <f t="shared" si="3293"/>
        <v>0</v>
      </c>
      <c r="BS359" s="44"/>
      <c r="BT359" s="44">
        <f t="shared" si="3294"/>
        <v>0</v>
      </c>
      <c r="BU359" s="44"/>
      <c r="BV359" s="44">
        <f t="shared" si="3295"/>
        <v>0</v>
      </c>
      <c r="BW359" s="44"/>
      <c r="BX359" s="44">
        <f t="shared" si="3296"/>
        <v>0</v>
      </c>
      <c r="BY359" s="44"/>
      <c r="BZ359" s="44">
        <f t="shared" si="3297"/>
        <v>0</v>
      </c>
      <c r="CA359" s="44"/>
      <c r="CB359" s="44">
        <f t="shared" si="3298"/>
        <v>0</v>
      </c>
      <c r="CC359" s="44"/>
      <c r="CD359" s="44">
        <f t="shared" si="3299"/>
        <v>0</v>
      </c>
      <c r="CE359" s="44"/>
      <c r="CF359" s="44">
        <f t="shared" si="3300"/>
        <v>0</v>
      </c>
      <c r="CG359" s="44"/>
      <c r="CH359" s="44">
        <f t="shared" si="3301"/>
        <v>0</v>
      </c>
      <c r="CI359" s="44"/>
      <c r="CJ359" s="44">
        <f t="shared" si="3302"/>
        <v>0</v>
      </c>
      <c r="CK359" s="44"/>
      <c r="CL359" s="44">
        <f t="shared" si="3303"/>
        <v>0</v>
      </c>
      <c r="CM359" s="44"/>
      <c r="CN359" s="44">
        <f t="shared" si="3304"/>
        <v>0</v>
      </c>
      <c r="CO359" s="44"/>
      <c r="CP359" s="44">
        <f t="shared" si="3305"/>
        <v>0</v>
      </c>
      <c r="CQ359" s="49"/>
      <c r="CR359" s="44">
        <f t="shared" si="3306"/>
        <v>0</v>
      </c>
      <c r="CS359" s="44"/>
      <c r="CT359" s="44">
        <f t="shared" si="3307"/>
        <v>0</v>
      </c>
      <c r="CU359" s="44"/>
      <c r="CV359" s="44">
        <f t="shared" si="3308"/>
        <v>0</v>
      </c>
      <c r="CW359" s="44"/>
      <c r="CX359" s="44">
        <f t="shared" si="3309"/>
        <v>0</v>
      </c>
      <c r="CY359" s="44"/>
      <c r="CZ359" s="44">
        <f t="shared" si="3310"/>
        <v>0</v>
      </c>
      <c r="DA359" s="44"/>
      <c r="DB359" s="44">
        <f t="shared" si="3311"/>
        <v>0</v>
      </c>
      <c r="DC359" s="44"/>
      <c r="DD359" s="44">
        <f t="shared" si="3312"/>
        <v>0</v>
      </c>
      <c r="DE359" s="44"/>
      <c r="DF359" s="44">
        <f t="shared" si="3313"/>
        <v>0</v>
      </c>
      <c r="DG359" s="44"/>
      <c r="DH359" s="44">
        <f t="shared" si="3314"/>
        <v>0</v>
      </c>
      <c r="DI359" s="44"/>
      <c r="DJ359" s="44">
        <f t="shared" si="3315"/>
        <v>0</v>
      </c>
      <c r="DK359" s="44"/>
      <c r="DL359" s="44">
        <f t="shared" si="3316"/>
        <v>0</v>
      </c>
      <c r="DM359" s="44"/>
      <c r="DN359" s="44">
        <f t="shared" si="3317"/>
        <v>0</v>
      </c>
      <c r="DO359" s="44"/>
      <c r="DP359" s="44">
        <f t="shared" si="3142"/>
        <v>0</v>
      </c>
      <c r="DQ359" s="44">
        <f t="shared" si="3318"/>
        <v>0</v>
      </c>
      <c r="DR359" s="44">
        <f t="shared" si="3318"/>
        <v>0</v>
      </c>
    </row>
    <row r="360" spans="1:122" ht="60" customHeight="1" x14ac:dyDescent="0.25">
      <c r="A360" s="51"/>
      <c r="B360" s="52">
        <v>313</v>
      </c>
      <c r="C360" s="38" t="s">
        <v>491</v>
      </c>
      <c r="D360" s="39">
        <f t="shared" si="3143"/>
        <v>19063</v>
      </c>
      <c r="E360" s="40">
        <v>18530</v>
      </c>
      <c r="F360" s="40">
        <v>18715</v>
      </c>
      <c r="G360" s="53">
        <v>4.8099999999999996</v>
      </c>
      <c r="H360" s="42">
        <v>1</v>
      </c>
      <c r="I360" s="42">
        <v>1</v>
      </c>
      <c r="J360" s="43"/>
      <c r="K360" s="39">
        <v>1.4</v>
      </c>
      <c r="L360" s="39">
        <v>1.68</v>
      </c>
      <c r="M360" s="39">
        <v>2.23</v>
      </c>
      <c r="N360" s="39">
        <v>2.57</v>
      </c>
      <c r="O360" s="44">
        <v>0</v>
      </c>
      <c r="P360" s="44">
        <f t="shared" si="3267"/>
        <v>0</v>
      </c>
      <c r="Q360" s="44">
        <v>0</v>
      </c>
      <c r="R360" s="44">
        <f t="shared" si="3268"/>
        <v>0</v>
      </c>
      <c r="S360" s="44"/>
      <c r="T360" s="44">
        <f t="shared" si="3269"/>
        <v>0</v>
      </c>
      <c r="U360" s="44"/>
      <c r="V360" s="44">
        <f t="shared" si="3270"/>
        <v>0</v>
      </c>
      <c r="W360" s="44"/>
      <c r="X360" s="44">
        <f t="shared" si="3271"/>
        <v>0</v>
      </c>
      <c r="Y360" s="44">
        <v>0</v>
      </c>
      <c r="Z360" s="44">
        <f t="shared" si="3272"/>
        <v>0</v>
      </c>
      <c r="AA360" s="44"/>
      <c r="AB360" s="44">
        <f t="shared" si="3273"/>
        <v>0</v>
      </c>
      <c r="AC360" s="44"/>
      <c r="AD360" s="44">
        <f t="shared" si="3274"/>
        <v>0</v>
      </c>
      <c r="AE360" s="44">
        <v>0</v>
      </c>
      <c r="AF360" s="44">
        <f t="shared" si="3275"/>
        <v>0</v>
      </c>
      <c r="AG360" s="44">
        <v>0</v>
      </c>
      <c r="AH360" s="44">
        <f t="shared" si="3276"/>
        <v>0</v>
      </c>
      <c r="AI360" s="44"/>
      <c r="AJ360" s="44">
        <f t="shared" si="3277"/>
        <v>0</v>
      </c>
      <c r="AK360" s="44"/>
      <c r="AL360" s="44">
        <f t="shared" si="3278"/>
        <v>0</v>
      </c>
      <c r="AM360" s="47">
        <v>0</v>
      </c>
      <c r="AN360" s="44">
        <f t="shared" si="3279"/>
        <v>0</v>
      </c>
      <c r="AO360" s="48">
        <v>0</v>
      </c>
      <c r="AP360" s="44">
        <f t="shared" si="3280"/>
        <v>0</v>
      </c>
      <c r="AQ360" s="44"/>
      <c r="AR360" s="44">
        <f t="shared" si="3281"/>
        <v>0</v>
      </c>
      <c r="AS360" s="44"/>
      <c r="AT360" s="44">
        <f t="shared" si="3282"/>
        <v>0</v>
      </c>
      <c r="AU360" s="44"/>
      <c r="AV360" s="44">
        <f t="shared" si="3283"/>
        <v>0</v>
      </c>
      <c r="AW360" s="44"/>
      <c r="AX360" s="44">
        <f t="shared" si="3284"/>
        <v>0</v>
      </c>
      <c r="AY360" s="44"/>
      <c r="AZ360" s="44">
        <f t="shared" si="3319"/>
        <v>0</v>
      </c>
      <c r="BA360" s="44"/>
      <c r="BB360" s="44">
        <f t="shared" si="3285"/>
        <v>0</v>
      </c>
      <c r="BC360" s="44"/>
      <c r="BD360" s="44">
        <f t="shared" si="3286"/>
        <v>0</v>
      </c>
      <c r="BE360" s="44"/>
      <c r="BF360" s="44">
        <f t="shared" si="3287"/>
        <v>0</v>
      </c>
      <c r="BG360" s="44"/>
      <c r="BH360" s="44">
        <f t="shared" si="3288"/>
        <v>0</v>
      </c>
      <c r="BI360" s="44"/>
      <c r="BJ360" s="44">
        <f t="shared" si="3289"/>
        <v>0</v>
      </c>
      <c r="BK360" s="44">
        <v>0</v>
      </c>
      <c r="BL360" s="44">
        <f t="shared" si="3290"/>
        <v>0</v>
      </c>
      <c r="BM360" s="44"/>
      <c r="BN360" s="44">
        <f t="shared" si="3291"/>
        <v>0</v>
      </c>
      <c r="BO360" s="54"/>
      <c r="BP360" s="44">
        <f t="shared" si="3292"/>
        <v>0</v>
      </c>
      <c r="BQ360" s="44"/>
      <c r="BR360" s="44">
        <f t="shared" si="3293"/>
        <v>0</v>
      </c>
      <c r="BS360" s="44"/>
      <c r="BT360" s="44">
        <f t="shared" si="3294"/>
        <v>0</v>
      </c>
      <c r="BU360" s="44"/>
      <c r="BV360" s="44">
        <f t="shared" si="3295"/>
        <v>0</v>
      </c>
      <c r="BW360" s="44"/>
      <c r="BX360" s="44">
        <f t="shared" si="3296"/>
        <v>0</v>
      </c>
      <c r="BY360" s="44"/>
      <c r="BZ360" s="44">
        <f t="shared" si="3297"/>
        <v>0</v>
      </c>
      <c r="CA360" s="44"/>
      <c r="CB360" s="44">
        <f t="shared" si="3298"/>
        <v>0</v>
      </c>
      <c r="CC360" s="44"/>
      <c r="CD360" s="44">
        <f t="shared" si="3299"/>
        <v>0</v>
      </c>
      <c r="CE360" s="44"/>
      <c r="CF360" s="44">
        <f t="shared" si="3300"/>
        <v>0</v>
      </c>
      <c r="CG360" s="44"/>
      <c r="CH360" s="44">
        <f t="shared" si="3301"/>
        <v>0</v>
      </c>
      <c r="CI360" s="44"/>
      <c r="CJ360" s="44">
        <f t="shared" si="3302"/>
        <v>0</v>
      </c>
      <c r="CK360" s="44"/>
      <c r="CL360" s="44">
        <f t="shared" si="3303"/>
        <v>0</v>
      </c>
      <c r="CM360" s="44"/>
      <c r="CN360" s="44">
        <f t="shared" si="3304"/>
        <v>0</v>
      </c>
      <c r="CO360" s="44"/>
      <c r="CP360" s="44">
        <f t="shared" si="3305"/>
        <v>0</v>
      </c>
      <c r="CQ360" s="49"/>
      <c r="CR360" s="44">
        <f t="shared" si="3306"/>
        <v>0</v>
      </c>
      <c r="CS360" s="44"/>
      <c r="CT360" s="44">
        <f t="shared" si="3307"/>
        <v>0</v>
      </c>
      <c r="CU360" s="44"/>
      <c r="CV360" s="44">
        <f t="shared" si="3308"/>
        <v>0</v>
      </c>
      <c r="CW360" s="44"/>
      <c r="CX360" s="44">
        <f t="shared" si="3309"/>
        <v>0</v>
      </c>
      <c r="CY360" s="44"/>
      <c r="CZ360" s="44">
        <f t="shared" si="3310"/>
        <v>0</v>
      </c>
      <c r="DA360" s="44"/>
      <c r="DB360" s="44">
        <f t="shared" si="3311"/>
        <v>0</v>
      </c>
      <c r="DC360" s="44"/>
      <c r="DD360" s="44">
        <f t="shared" si="3312"/>
        <v>0</v>
      </c>
      <c r="DE360" s="44"/>
      <c r="DF360" s="44">
        <f t="shared" si="3313"/>
        <v>0</v>
      </c>
      <c r="DG360" s="44"/>
      <c r="DH360" s="44">
        <f t="shared" si="3314"/>
        <v>0</v>
      </c>
      <c r="DI360" s="44"/>
      <c r="DJ360" s="44">
        <f t="shared" si="3315"/>
        <v>0</v>
      </c>
      <c r="DK360" s="44"/>
      <c r="DL360" s="44">
        <f t="shared" si="3316"/>
        <v>0</v>
      </c>
      <c r="DM360" s="44"/>
      <c r="DN360" s="44">
        <f t="shared" si="3317"/>
        <v>0</v>
      </c>
      <c r="DO360" s="44"/>
      <c r="DP360" s="44">
        <f t="shared" si="3142"/>
        <v>0</v>
      </c>
      <c r="DQ360" s="44">
        <f t="shared" si="3318"/>
        <v>0</v>
      </c>
      <c r="DR360" s="44">
        <f t="shared" si="3318"/>
        <v>0</v>
      </c>
    </row>
    <row r="361" spans="1:122" ht="30" customHeight="1" x14ac:dyDescent="0.25">
      <c r="A361" s="51"/>
      <c r="B361" s="52">
        <v>314</v>
      </c>
      <c r="C361" s="38" t="s">
        <v>492</v>
      </c>
      <c r="D361" s="39">
        <f t="shared" si="3143"/>
        <v>19063</v>
      </c>
      <c r="E361" s="40">
        <v>18530</v>
      </c>
      <c r="F361" s="40">
        <v>18715</v>
      </c>
      <c r="G361" s="53">
        <v>2.75</v>
      </c>
      <c r="H361" s="42">
        <v>1</v>
      </c>
      <c r="I361" s="42">
        <v>1</v>
      </c>
      <c r="J361" s="43"/>
      <c r="K361" s="39">
        <v>1.4</v>
      </c>
      <c r="L361" s="39">
        <v>1.68</v>
      </c>
      <c r="M361" s="39">
        <v>2.23</v>
      </c>
      <c r="N361" s="39">
        <v>2.57</v>
      </c>
      <c r="O361" s="44">
        <v>0</v>
      </c>
      <c r="P361" s="44">
        <f t="shared" si="3267"/>
        <v>0</v>
      </c>
      <c r="Q361" s="44">
        <v>0</v>
      </c>
      <c r="R361" s="44">
        <f t="shared" si="3268"/>
        <v>0</v>
      </c>
      <c r="S361" s="44"/>
      <c r="T361" s="44">
        <f t="shared" si="3269"/>
        <v>0</v>
      </c>
      <c r="U361" s="44"/>
      <c r="V361" s="44">
        <f t="shared" si="3270"/>
        <v>0</v>
      </c>
      <c r="W361" s="44"/>
      <c r="X361" s="44">
        <f t="shared" si="3271"/>
        <v>0</v>
      </c>
      <c r="Y361" s="44">
        <v>0</v>
      </c>
      <c r="Z361" s="44">
        <f t="shared" si="3272"/>
        <v>0</v>
      </c>
      <c r="AA361" s="44"/>
      <c r="AB361" s="44">
        <f t="shared" si="3273"/>
        <v>0</v>
      </c>
      <c r="AC361" s="44"/>
      <c r="AD361" s="44">
        <f t="shared" si="3274"/>
        <v>0</v>
      </c>
      <c r="AE361" s="44">
        <v>0</v>
      </c>
      <c r="AF361" s="44">
        <f t="shared" si="3275"/>
        <v>0</v>
      </c>
      <c r="AG361" s="44">
        <v>0</v>
      </c>
      <c r="AH361" s="44">
        <f t="shared" si="3276"/>
        <v>0</v>
      </c>
      <c r="AI361" s="44"/>
      <c r="AJ361" s="44">
        <f t="shared" si="3277"/>
        <v>0</v>
      </c>
      <c r="AK361" s="44"/>
      <c r="AL361" s="44">
        <f t="shared" si="3278"/>
        <v>0</v>
      </c>
      <c r="AM361" s="47">
        <v>0</v>
      </c>
      <c r="AN361" s="44">
        <f t="shared" si="3279"/>
        <v>0</v>
      </c>
      <c r="AO361" s="48">
        <v>0</v>
      </c>
      <c r="AP361" s="44">
        <f t="shared" si="3280"/>
        <v>0</v>
      </c>
      <c r="AQ361" s="44"/>
      <c r="AR361" s="44">
        <f t="shared" si="3281"/>
        <v>0</v>
      </c>
      <c r="AS361" s="44"/>
      <c r="AT361" s="44">
        <f t="shared" si="3282"/>
        <v>0</v>
      </c>
      <c r="AU361" s="44"/>
      <c r="AV361" s="44">
        <f t="shared" si="3283"/>
        <v>0</v>
      </c>
      <c r="AW361" s="44">
        <v>540</v>
      </c>
      <c r="AX361" s="44">
        <f t="shared" si="3284"/>
        <v>35338694.737499997</v>
      </c>
      <c r="AY361" s="44"/>
      <c r="AZ361" s="44">
        <f t="shared" si="3319"/>
        <v>0</v>
      </c>
      <c r="BA361" s="44"/>
      <c r="BB361" s="44">
        <f t="shared" si="3285"/>
        <v>0</v>
      </c>
      <c r="BC361" s="44"/>
      <c r="BD361" s="44">
        <f t="shared" si="3286"/>
        <v>0</v>
      </c>
      <c r="BE361" s="44"/>
      <c r="BF361" s="44">
        <f t="shared" si="3287"/>
        <v>0</v>
      </c>
      <c r="BG361" s="44"/>
      <c r="BH361" s="44">
        <f t="shared" si="3288"/>
        <v>0</v>
      </c>
      <c r="BI361" s="44"/>
      <c r="BJ361" s="44">
        <f t="shared" si="3289"/>
        <v>0</v>
      </c>
      <c r="BK361" s="44">
        <v>0</v>
      </c>
      <c r="BL361" s="44">
        <f t="shared" si="3290"/>
        <v>0</v>
      </c>
      <c r="BM361" s="44"/>
      <c r="BN361" s="44">
        <f t="shared" si="3291"/>
        <v>0</v>
      </c>
      <c r="BO361" s="54"/>
      <c r="BP361" s="44">
        <f t="shared" si="3292"/>
        <v>0</v>
      </c>
      <c r="BQ361" s="44"/>
      <c r="BR361" s="44">
        <f t="shared" si="3293"/>
        <v>0</v>
      </c>
      <c r="BS361" s="44"/>
      <c r="BT361" s="44">
        <f t="shared" si="3294"/>
        <v>0</v>
      </c>
      <c r="BU361" s="44"/>
      <c r="BV361" s="44">
        <f t="shared" si="3295"/>
        <v>0</v>
      </c>
      <c r="BW361" s="44"/>
      <c r="BX361" s="44">
        <f t="shared" si="3296"/>
        <v>0</v>
      </c>
      <c r="BY361" s="44"/>
      <c r="BZ361" s="44">
        <f t="shared" si="3297"/>
        <v>0</v>
      </c>
      <c r="CA361" s="44"/>
      <c r="CB361" s="44">
        <f t="shared" si="3298"/>
        <v>0</v>
      </c>
      <c r="CC361" s="44"/>
      <c r="CD361" s="44">
        <f t="shared" si="3299"/>
        <v>0</v>
      </c>
      <c r="CE361" s="44"/>
      <c r="CF361" s="44">
        <f t="shared" si="3300"/>
        <v>0</v>
      </c>
      <c r="CG361" s="44"/>
      <c r="CH361" s="44">
        <f t="shared" si="3301"/>
        <v>0</v>
      </c>
      <c r="CI361" s="44"/>
      <c r="CJ361" s="44">
        <f t="shared" si="3302"/>
        <v>0</v>
      </c>
      <c r="CK361" s="44"/>
      <c r="CL361" s="44">
        <f t="shared" si="3303"/>
        <v>0</v>
      </c>
      <c r="CM361" s="44"/>
      <c r="CN361" s="44">
        <f t="shared" si="3304"/>
        <v>0</v>
      </c>
      <c r="CO361" s="44"/>
      <c r="CP361" s="44">
        <f t="shared" si="3305"/>
        <v>0</v>
      </c>
      <c r="CQ361" s="49"/>
      <c r="CR361" s="44">
        <f t="shared" si="3306"/>
        <v>0</v>
      </c>
      <c r="CS361" s="44"/>
      <c r="CT361" s="44">
        <f t="shared" si="3307"/>
        <v>0</v>
      </c>
      <c r="CU361" s="44"/>
      <c r="CV361" s="44">
        <f t="shared" si="3308"/>
        <v>0</v>
      </c>
      <c r="CW361" s="44"/>
      <c r="CX361" s="44">
        <f t="shared" si="3309"/>
        <v>0</v>
      </c>
      <c r="CY361" s="44"/>
      <c r="CZ361" s="44">
        <f t="shared" si="3310"/>
        <v>0</v>
      </c>
      <c r="DA361" s="44"/>
      <c r="DB361" s="44">
        <f t="shared" si="3311"/>
        <v>0</v>
      </c>
      <c r="DC361" s="44"/>
      <c r="DD361" s="44">
        <f t="shared" si="3312"/>
        <v>0</v>
      </c>
      <c r="DE361" s="44"/>
      <c r="DF361" s="44">
        <f t="shared" si="3313"/>
        <v>0</v>
      </c>
      <c r="DG361" s="44"/>
      <c r="DH361" s="44">
        <f t="shared" si="3314"/>
        <v>0</v>
      </c>
      <c r="DI361" s="44"/>
      <c r="DJ361" s="44">
        <f t="shared" si="3315"/>
        <v>0</v>
      </c>
      <c r="DK361" s="44"/>
      <c r="DL361" s="44">
        <f t="shared" si="3316"/>
        <v>0</v>
      </c>
      <c r="DM361" s="44"/>
      <c r="DN361" s="44">
        <f t="shared" si="3317"/>
        <v>0</v>
      </c>
      <c r="DO361" s="44"/>
      <c r="DP361" s="44">
        <f t="shared" si="3142"/>
        <v>0</v>
      </c>
      <c r="DQ361" s="44">
        <f t="shared" si="3318"/>
        <v>540</v>
      </c>
      <c r="DR361" s="44">
        <f t="shared" si="3318"/>
        <v>35338694.737499997</v>
      </c>
    </row>
    <row r="362" spans="1:122" ht="45" customHeight="1" x14ac:dyDescent="0.25">
      <c r="A362" s="51"/>
      <c r="B362" s="52">
        <v>315</v>
      </c>
      <c r="C362" s="38" t="s">
        <v>493</v>
      </c>
      <c r="D362" s="39">
        <f t="shared" si="3143"/>
        <v>19063</v>
      </c>
      <c r="E362" s="40">
        <v>18530</v>
      </c>
      <c r="F362" s="40">
        <v>18715</v>
      </c>
      <c r="G362" s="53">
        <v>2.35</v>
      </c>
      <c r="H362" s="42">
        <v>1</v>
      </c>
      <c r="I362" s="42">
        <v>1</v>
      </c>
      <c r="J362" s="43"/>
      <c r="K362" s="39">
        <v>1.4</v>
      </c>
      <c r="L362" s="39">
        <v>1.68</v>
      </c>
      <c r="M362" s="39">
        <v>2.23</v>
      </c>
      <c r="N362" s="39">
        <v>2.57</v>
      </c>
      <c r="O362" s="44">
        <v>0</v>
      </c>
      <c r="P362" s="44">
        <f t="shared" si="3267"/>
        <v>0</v>
      </c>
      <c r="Q362" s="44">
        <v>0</v>
      </c>
      <c r="R362" s="44">
        <f t="shared" si="3268"/>
        <v>0</v>
      </c>
      <c r="S362" s="44"/>
      <c r="T362" s="44">
        <f t="shared" si="3269"/>
        <v>0</v>
      </c>
      <c r="U362" s="44"/>
      <c r="V362" s="44">
        <f t="shared" si="3270"/>
        <v>0</v>
      </c>
      <c r="W362" s="44"/>
      <c r="X362" s="44">
        <f t="shared" si="3271"/>
        <v>0</v>
      </c>
      <c r="Y362" s="44">
        <v>0</v>
      </c>
      <c r="Z362" s="44">
        <f t="shared" si="3272"/>
        <v>0</v>
      </c>
      <c r="AA362" s="44"/>
      <c r="AB362" s="44">
        <f t="shared" si="3273"/>
        <v>0</v>
      </c>
      <c r="AC362" s="44"/>
      <c r="AD362" s="44">
        <f t="shared" si="3274"/>
        <v>0</v>
      </c>
      <c r="AE362" s="44">
        <v>0</v>
      </c>
      <c r="AF362" s="44">
        <f t="shared" si="3275"/>
        <v>0</v>
      </c>
      <c r="AG362" s="44">
        <v>0</v>
      </c>
      <c r="AH362" s="44">
        <f t="shared" si="3276"/>
        <v>0</v>
      </c>
      <c r="AI362" s="44"/>
      <c r="AJ362" s="44">
        <f t="shared" si="3277"/>
        <v>0</v>
      </c>
      <c r="AK362" s="44"/>
      <c r="AL362" s="44">
        <f t="shared" si="3278"/>
        <v>0</v>
      </c>
      <c r="AM362" s="47">
        <v>0</v>
      </c>
      <c r="AN362" s="44">
        <f t="shared" si="3279"/>
        <v>0</v>
      </c>
      <c r="AO362" s="48">
        <v>0</v>
      </c>
      <c r="AP362" s="44">
        <f t="shared" si="3280"/>
        <v>0</v>
      </c>
      <c r="AQ362" s="44"/>
      <c r="AR362" s="44">
        <f t="shared" si="3281"/>
        <v>0</v>
      </c>
      <c r="AS362" s="44"/>
      <c r="AT362" s="44">
        <f t="shared" si="3282"/>
        <v>0</v>
      </c>
      <c r="AU362" s="44"/>
      <c r="AV362" s="44">
        <f t="shared" si="3283"/>
        <v>0</v>
      </c>
      <c r="AW362" s="44"/>
      <c r="AX362" s="44">
        <f t="shared" si="3284"/>
        <v>0</v>
      </c>
      <c r="AY362" s="44"/>
      <c r="AZ362" s="44">
        <f t="shared" si="3319"/>
        <v>0</v>
      </c>
      <c r="BA362" s="44"/>
      <c r="BB362" s="44">
        <f t="shared" si="3285"/>
        <v>0</v>
      </c>
      <c r="BC362" s="44"/>
      <c r="BD362" s="44">
        <f t="shared" si="3286"/>
        <v>0</v>
      </c>
      <c r="BE362" s="44"/>
      <c r="BF362" s="44">
        <f t="shared" si="3287"/>
        <v>0</v>
      </c>
      <c r="BG362" s="44"/>
      <c r="BH362" s="44">
        <f t="shared" si="3288"/>
        <v>0</v>
      </c>
      <c r="BI362" s="44"/>
      <c r="BJ362" s="44">
        <f t="shared" si="3289"/>
        <v>0</v>
      </c>
      <c r="BK362" s="44">
        <v>0</v>
      </c>
      <c r="BL362" s="44">
        <f t="shared" si="3290"/>
        <v>0</v>
      </c>
      <c r="BM362" s="44"/>
      <c r="BN362" s="44">
        <f t="shared" si="3291"/>
        <v>0</v>
      </c>
      <c r="BO362" s="54"/>
      <c r="BP362" s="44">
        <f t="shared" si="3292"/>
        <v>0</v>
      </c>
      <c r="BQ362" s="44"/>
      <c r="BR362" s="44">
        <f t="shared" si="3293"/>
        <v>0</v>
      </c>
      <c r="BS362" s="44"/>
      <c r="BT362" s="44">
        <f t="shared" si="3294"/>
        <v>0</v>
      </c>
      <c r="BU362" s="44"/>
      <c r="BV362" s="44">
        <f t="shared" si="3295"/>
        <v>0</v>
      </c>
      <c r="BW362" s="44"/>
      <c r="BX362" s="44">
        <f t="shared" si="3296"/>
        <v>0</v>
      </c>
      <c r="BY362" s="44"/>
      <c r="BZ362" s="44">
        <f t="shared" si="3297"/>
        <v>0</v>
      </c>
      <c r="CA362" s="44"/>
      <c r="CB362" s="44">
        <f t="shared" si="3298"/>
        <v>0</v>
      </c>
      <c r="CC362" s="44"/>
      <c r="CD362" s="44">
        <f t="shared" si="3299"/>
        <v>0</v>
      </c>
      <c r="CE362" s="44"/>
      <c r="CF362" s="44">
        <f t="shared" si="3300"/>
        <v>0</v>
      </c>
      <c r="CG362" s="44"/>
      <c r="CH362" s="44">
        <f t="shared" si="3301"/>
        <v>0</v>
      </c>
      <c r="CI362" s="44"/>
      <c r="CJ362" s="44">
        <f t="shared" si="3302"/>
        <v>0</v>
      </c>
      <c r="CK362" s="44"/>
      <c r="CL362" s="44">
        <f t="shared" si="3303"/>
        <v>0</v>
      </c>
      <c r="CM362" s="44"/>
      <c r="CN362" s="44">
        <f t="shared" si="3304"/>
        <v>0</v>
      </c>
      <c r="CO362" s="44"/>
      <c r="CP362" s="44">
        <f t="shared" si="3305"/>
        <v>0</v>
      </c>
      <c r="CQ362" s="49"/>
      <c r="CR362" s="44">
        <f t="shared" si="3306"/>
        <v>0</v>
      </c>
      <c r="CS362" s="44"/>
      <c r="CT362" s="44">
        <f t="shared" si="3307"/>
        <v>0</v>
      </c>
      <c r="CU362" s="44"/>
      <c r="CV362" s="44">
        <f t="shared" si="3308"/>
        <v>0</v>
      </c>
      <c r="CW362" s="44"/>
      <c r="CX362" s="44">
        <f t="shared" si="3309"/>
        <v>0</v>
      </c>
      <c r="CY362" s="44"/>
      <c r="CZ362" s="44">
        <f t="shared" si="3310"/>
        <v>0</v>
      </c>
      <c r="DA362" s="44"/>
      <c r="DB362" s="44">
        <f t="shared" si="3311"/>
        <v>0</v>
      </c>
      <c r="DC362" s="44"/>
      <c r="DD362" s="44">
        <f t="shared" si="3312"/>
        <v>0</v>
      </c>
      <c r="DE362" s="44"/>
      <c r="DF362" s="44">
        <f t="shared" si="3313"/>
        <v>0</v>
      </c>
      <c r="DG362" s="44"/>
      <c r="DH362" s="44">
        <f t="shared" si="3314"/>
        <v>0</v>
      </c>
      <c r="DI362" s="44"/>
      <c r="DJ362" s="44">
        <f t="shared" si="3315"/>
        <v>0</v>
      </c>
      <c r="DK362" s="44"/>
      <c r="DL362" s="44">
        <f t="shared" si="3316"/>
        <v>0</v>
      </c>
      <c r="DM362" s="44"/>
      <c r="DN362" s="44">
        <f t="shared" si="3317"/>
        <v>0</v>
      </c>
      <c r="DO362" s="44"/>
      <c r="DP362" s="44">
        <f t="shared" si="3142"/>
        <v>0</v>
      </c>
      <c r="DQ362" s="44">
        <f t="shared" si="3318"/>
        <v>0</v>
      </c>
      <c r="DR362" s="44">
        <f t="shared" si="3318"/>
        <v>0</v>
      </c>
    </row>
    <row r="363" spans="1:122" s="71" customFormat="1" ht="21.75" customHeight="1" x14ac:dyDescent="0.2">
      <c r="A363" s="140" t="s">
        <v>494</v>
      </c>
      <c r="B363" s="141"/>
      <c r="C363" s="120" t="s">
        <v>495</v>
      </c>
      <c r="D363" s="120"/>
      <c r="E363" s="120"/>
      <c r="F363" s="120"/>
      <c r="G363" s="121"/>
      <c r="H363" s="121"/>
      <c r="I363" s="121"/>
      <c r="J363" s="121"/>
      <c r="K363" s="121"/>
      <c r="L363" s="121"/>
      <c r="M363" s="121"/>
      <c r="N363" s="121"/>
      <c r="O363" s="122">
        <f t="shared" ref="O363:BZ363" si="3320">O11+O13+O27+O30+O36+O42+O46+O48+O52+O63+O71+O76+O89+O97+O101+O118+O131+O139+O143+O179+O190+O199+O204+O211+O216+O229+O231+O246+O252+O266+O282+O302+O321+O329+O335+O353+O345</f>
        <v>16439</v>
      </c>
      <c r="P363" s="122">
        <f t="shared" si="3320"/>
        <v>630917137.8941375</v>
      </c>
      <c r="Q363" s="122">
        <f t="shared" si="3320"/>
        <v>15759</v>
      </c>
      <c r="R363" s="122">
        <f t="shared" si="3320"/>
        <v>747294518.74309158</v>
      </c>
      <c r="S363" s="122">
        <f t="shared" si="3320"/>
        <v>6237</v>
      </c>
      <c r="T363" s="122">
        <f t="shared" si="3320"/>
        <v>250569182.9965916</v>
      </c>
      <c r="U363" s="122">
        <f t="shared" si="3320"/>
        <v>1573</v>
      </c>
      <c r="V363" s="122">
        <f t="shared" si="3320"/>
        <v>57775221.972358331</v>
      </c>
      <c r="W363" s="122">
        <f t="shared" si="3320"/>
        <v>5860</v>
      </c>
      <c r="X363" s="122">
        <f t="shared" si="3320"/>
        <v>447724088.2070716</v>
      </c>
      <c r="Y363" s="122">
        <f t="shared" si="3320"/>
        <v>3509</v>
      </c>
      <c r="Z363" s="122">
        <f t="shared" si="3320"/>
        <v>128026870.46729998</v>
      </c>
      <c r="AA363" s="122">
        <f t="shared" si="3320"/>
        <v>1970</v>
      </c>
      <c r="AB363" s="122">
        <f t="shared" si="3320"/>
        <v>84044144.369383335</v>
      </c>
      <c r="AC363" s="122">
        <f t="shared" si="3320"/>
        <v>180</v>
      </c>
      <c r="AD363" s="122">
        <f t="shared" si="3320"/>
        <v>21796830.518822916</v>
      </c>
      <c r="AE363" s="122">
        <f t="shared" si="3320"/>
        <v>7165</v>
      </c>
      <c r="AF363" s="122">
        <f t="shared" si="3320"/>
        <v>359766187.80666655</v>
      </c>
      <c r="AG363" s="122">
        <f t="shared" si="3320"/>
        <v>10740</v>
      </c>
      <c r="AH363" s="122">
        <f t="shared" si="3320"/>
        <v>329347726.41475832</v>
      </c>
      <c r="AI363" s="122">
        <f t="shared" si="3320"/>
        <v>410</v>
      </c>
      <c r="AJ363" s="122">
        <f t="shared" si="3320"/>
        <v>10866412.507512914</v>
      </c>
      <c r="AK363" s="122">
        <f t="shared" si="3320"/>
        <v>250</v>
      </c>
      <c r="AL363" s="122">
        <f t="shared" si="3320"/>
        <v>7397909.2844416667</v>
      </c>
      <c r="AM363" s="122">
        <f t="shared" si="3320"/>
        <v>4650</v>
      </c>
      <c r="AN363" s="122">
        <f t="shared" si="3320"/>
        <v>94984917.892459571</v>
      </c>
      <c r="AO363" s="122">
        <f t="shared" si="3320"/>
        <v>11715</v>
      </c>
      <c r="AP363" s="122">
        <f t="shared" si="3320"/>
        <v>391895726.66271996</v>
      </c>
      <c r="AQ363" s="122">
        <f t="shared" si="3320"/>
        <v>1574</v>
      </c>
      <c r="AR363" s="122">
        <f t="shared" si="3320"/>
        <v>41120615.708270006</v>
      </c>
      <c r="AS363" s="122">
        <f t="shared" si="3320"/>
        <v>14729</v>
      </c>
      <c r="AT363" s="122">
        <f t="shared" si="3320"/>
        <v>621211690.69753921</v>
      </c>
      <c r="AU363" s="122">
        <f t="shared" si="3320"/>
        <v>2065</v>
      </c>
      <c r="AV363" s="122">
        <f t="shared" si="3320"/>
        <v>162900494.79182497</v>
      </c>
      <c r="AW363" s="122">
        <f t="shared" si="3320"/>
        <v>2260</v>
      </c>
      <c r="AX363" s="122">
        <f t="shared" si="3320"/>
        <v>69278119.94600001</v>
      </c>
      <c r="AY363" s="122">
        <f t="shared" si="3320"/>
        <v>1142</v>
      </c>
      <c r="AZ363" s="122">
        <f t="shared" si="3320"/>
        <v>57888827.487166665</v>
      </c>
      <c r="BA363" s="122">
        <f t="shared" si="3320"/>
        <v>1341</v>
      </c>
      <c r="BB363" s="122">
        <f t="shared" si="3320"/>
        <v>45752462.967847988</v>
      </c>
      <c r="BC363" s="122">
        <f t="shared" si="3320"/>
        <v>3097</v>
      </c>
      <c r="BD363" s="122">
        <f t="shared" si="3320"/>
        <v>80466959.465130001</v>
      </c>
      <c r="BE363" s="122">
        <f t="shared" si="3320"/>
        <v>1668</v>
      </c>
      <c r="BF363" s="122">
        <f t="shared" si="3320"/>
        <v>43260774.156454168</v>
      </c>
      <c r="BG363" s="122">
        <v>2060</v>
      </c>
      <c r="BH363" s="122">
        <f t="shared" si="3320"/>
        <v>52368931.285183333</v>
      </c>
      <c r="BI363" s="122">
        <f t="shared" si="3320"/>
        <v>8445</v>
      </c>
      <c r="BJ363" s="122">
        <f t="shared" si="3320"/>
        <v>176327664.65349001</v>
      </c>
      <c r="BK363" s="122">
        <f t="shared" si="3320"/>
        <v>14972</v>
      </c>
      <c r="BL363" s="122">
        <f t="shared" si="3320"/>
        <v>353815264.77839506</v>
      </c>
      <c r="BM363" s="122">
        <f t="shared" si="3320"/>
        <v>9984</v>
      </c>
      <c r="BN363" s="122">
        <f t="shared" si="3320"/>
        <v>255179256.52240002</v>
      </c>
      <c r="BO363" s="122">
        <f t="shared" si="3320"/>
        <v>4845</v>
      </c>
      <c r="BP363" s="122">
        <f t="shared" si="3320"/>
        <v>141043405.321973</v>
      </c>
      <c r="BQ363" s="122">
        <f t="shared" si="3320"/>
        <v>2978</v>
      </c>
      <c r="BR363" s="122">
        <f t="shared" si="3320"/>
        <v>129816820.91341598</v>
      </c>
      <c r="BS363" s="122">
        <f t="shared" si="3320"/>
        <v>3038</v>
      </c>
      <c r="BT363" s="122">
        <f t="shared" si="3320"/>
        <v>71689431.747616664</v>
      </c>
      <c r="BU363" s="122">
        <f t="shared" si="3320"/>
        <v>558</v>
      </c>
      <c r="BV363" s="122">
        <f t="shared" si="3320"/>
        <v>10826431.286553748</v>
      </c>
      <c r="BW363" s="122">
        <f t="shared" si="3320"/>
        <v>85</v>
      </c>
      <c r="BX363" s="122">
        <f t="shared" si="3320"/>
        <v>2508583.7308</v>
      </c>
      <c r="BY363" s="122">
        <f t="shared" si="3320"/>
        <v>24</v>
      </c>
      <c r="BZ363" s="122">
        <f t="shared" si="3320"/>
        <v>479749.55280000006</v>
      </c>
      <c r="CA363" s="122">
        <f t="shared" ref="CA363:DR363" si="3321">CA11+CA13+CA27+CA30+CA36+CA42+CA46+CA48+CA52+CA63+CA71+CA76+CA89+CA97+CA101+CA118+CA131+CA139+CA143+CA179+CA190+CA199+CA204+CA211+CA216+CA229+CA231+CA246+CA252+CA266+CA282+CA302+CA321+CA329+CA335+CA353+CA345</f>
        <v>1742</v>
      </c>
      <c r="CB363" s="122">
        <f t="shared" si="3321"/>
        <v>53321433.10748332</v>
      </c>
      <c r="CC363" s="122">
        <f t="shared" si="3321"/>
        <v>1340</v>
      </c>
      <c r="CD363" s="122">
        <f t="shared" si="3321"/>
        <v>42936254.493579999</v>
      </c>
      <c r="CE363" s="122">
        <f t="shared" si="3321"/>
        <v>435</v>
      </c>
      <c r="CF363" s="122">
        <f t="shared" si="3321"/>
        <v>12156602.648796666</v>
      </c>
      <c r="CG363" s="122">
        <f t="shared" si="3321"/>
        <v>960</v>
      </c>
      <c r="CH363" s="122">
        <f t="shared" si="3321"/>
        <v>16144395.761946665</v>
      </c>
      <c r="CI363" s="122">
        <f t="shared" si="3321"/>
        <v>2759</v>
      </c>
      <c r="CJ363" s="122">
        <f t="shared" si="3321"/>
        <v>52897274.669050008</v>
      </c>
      <c r="CK363" s="122">
        <f t="shared" si="3321"/>
        <v>3074</v>
      </c>
      <c r="CL363" s="122">
        <f t="shared" si="3321"/>
        <v>65445333.718732916</v>
      </c>
      <c r="CM363" s="122">
        <f t="shared" si="3321"/>
        <v>9016</v>
      </c>
      <c r="CN363" s="122">
        <f t="shared" si="3321"/>
        <v>255946435.41305822</v>
      </c>
      <c r="CO363" s="122">
        <f t="shared" si="3321"/>
        <v>4981</v>
      </c>
      <c r="CP363" s="122">
        <f t="shared" si="3321"/>
        <v>157480012.3732976</v>
      </c>
      <c r="CQ363" s="122">
        <f t="shared" si="3321"/>
        <v>2273</v>
      </c>
      <c r="CR363" s="122">
        <f t="shared" si="3321"/>
        <v>54760243.38605915</v>
      </c>
      <c r="CS363" s="122">
        <f t="shared" si="3321"/>
        <v>3108</v>
      </c>
      <c r="CT363" s="122">
        <f t="shared" si="3321"/>
        <v>98193241.913410008</v>
      </c>
      <c r="CU363" s="122">
        <f t="shared" si="3321"/>
        <v>2736</v>
      </c>
      <c r="CV363" s="122">
        <f t="shared" si="3321"/>
        <v>70255840.362148002</v>
      </c>
      <c r="CW363" s="122">
        <f t="shared" si="3321"/>
        <v>3909</v>
      </c>
      <c r="CX363" s="122">
        <f t="shared" si="3321"/>
        <v>112258702.70194019</v>
      </c>
      <c r="CY363" s="122">
        <f t="shared" si="3321"/>
        <v>3092</v>
      </c>
      <c r="CZ363" s="122">
        <f t="shared" si="3321"/>
        <v>99239502.879820794</v>
      </c>
      <c r="DA363" s="122">
        <f t="shared" si="3321"/>
        <v>5195</v>
      </c>
      <c r="DB363" s="122">
        <f t="shared" si="3321"/>
        <v>157334586.21722031</v>
      </c>
      <c r="DC363" s="122">
        <f t="shared" si="3321"/>
        <v>5380</v>
      </c>
      <c r="DD363" s="122">
        <f t="shared" si="3321"/>
        <v>141560186.22654998</v>
      </c>
      <c r="DE363" s="122">
        <f t="shared" si="3321"/>
        <v>2256</v>
      </c>
      <c r="DF363" s="122">
        <f t="shared" si="3321"/>
        <v>60153946.366543166</v>
      </c>
      <c r="DG363" s="122">
        <f t="shared" si="3321"/>
        <v>390</v>
      </c>
      <c r="DH363" s="122">
        <f t="shared" si="3321"/>
        <v>13285622.976219997</v>
      </c>
      <c r="DI363" s="122">
        <f t="shared" si="3321"/>
        <v>2870</v>
      </c>
      <c r="DJ363" s="122">
        <f t="shared" si="3321"/>
        <v>87826383.404367998</v>
      </c>
      <c r="DK363" s="122">
        <f t="shared" si="3321"/>
        <v>738</v>
      </c>
      <c r="DL363" s="122">
        <f t="shared" si="3321"/>
        <v>32164044.658202503</v>
      </c>
      <c r="DM363" s="122">
        <f t="shared" si="3321"/>
        <v>1871</v>
      </c>
      <c r="DN363" s="122">
        <f t="shared" si="3321"/>
        <v>83756234.490448341</v>
      </c>
      <c r="DO363" s="122">
        <f t="shared" si="3321"/>
        <v>0</v>
      </c>
      <c r="DP363" s="122">
        <f t="shared" si="3321"/>
        <v>0</v>
      </c>
      <c r="DQ363" s="122">
        <f t="shared" si="3321"/>
        <v>219427</v>
      </c>
      <c r="DR363" s="123">
        <f t="shared" si="3321"/>
        <v>7545458638.5190535</v>
      </c>
    </row>
    <row r="364" spans="1:122" s="71" customFormat="1" ht="21.75" hidden="1" customHeight="1" x14ac:dyDescent="0.2">
      <c r="A364" s="142" t="s">
        <v>496</v>
      </c>
      <c r="B364" s="143"/>
      <c r="C364" s="94" t="s">
        <v>495</v>
      </c>
      <c r="D364" s="94"/>
      <c r="E364" s="94"/>
      <c r="F364" s="94"/>
      <c r="G364" s="95"/>
      <c r="H364" s="95"/>
      <c r="I364" s="95"/>
      <c r="J364" s="95"/>
      <c r="K364" s="95"/>
      <c r="L364" s="95"/>
      <c r="M364" s="95"/>
      <c r="N364" s="95"/>
      <c r="O364" s="96">
        <v>16508</v>
      </c>
      <c r="P364" s="96">
        <v>640731819.97781265</v>
      </c>
      <c r="Q364" s="96">
        <v>15759</v>
      </c>
      <c r="R364" s="96">
        <v>745591329.48480833</v>
      </c>
      <c r="S364" s="96">
        <v>6237</v>
      </c>
      <c r="T364" s="96">
        <v>225065922.16435832</v>
      </c>
      <c r="U364" s="96">
        <v>1330</v>
      </c>
      <c r="V364" s="96">
        <v>49285050.692558333</v>
      </c>
      <c r="W364" s="96">
        <v>5487</v>
      </c>
      <c r="X364" s="96">
        <v>395796060.28209907</v>
      </c>
      <c r="Y364" s="96">
        <v>3509</v>
      </c>
      <c r="Z364" s="96">
        <v>127096858.07344167</v>
      </c>
      <c r="AA364" s="96">
        <v>2161</v>
      </c>
      <c r="AB364" s="96">
        <v>80841848.351541668</v>
      </c>
      <c r="AC364" s="96">
        <v>180</v>
      </c>
      <c r="AD364" s="96">
        <v>22073258.439604163</v>
      </c>
      <c r="AE364" s="96">
        <v>7165</v>
      </c>
      <c r="AF364" s="96">
        <v>359766187.80666655</v>
      </c>
      <c r="AG364" s="96">
        <v>10740</v>
      </c>
      <c r="AH364" s="96">
        <v>329347726.41475832</v>
      </c>
      <c r="AI364" s="96">
        <v>410</v>
      </c>
      <c r="AJ364" s="96">
        <v>10866412.507512914</v>
      </c>
      <c r="AK364" s="96">
        <v>250</v>
      </c>
      <c r="AL364" s="96">
        <v>7575329.6408416675</v>
      </c>
      <c r="AM364" s="96">
        <v>4650</v>
      </c>
      <c r="AN364" s="96">
        <v>94784352.73112458</v>
      </c>
      <c r="AO364" s="96">
        <v>11840</v>
      </c>
      <c r="AP364" s="96">
        <v>405932929.47072321</v>
      </c>
      <c r="AQ364" s="96">
        <v>1640</v>
      </c>
      <c r="AR364" s="96">
        <v>43899851.099579997</v>
      </c>
      <c r="AS364" s="96">
        <v>14867</v>
      </c>
      <c r="AT364" s="96">
        <v>643256010.4190222</v>
      </c>
      <c r="AU364" s="96">
        <v>2065</v>
      </c>
      <c r="AV364" s="96">
        <v>153281719.85626498</v>
      </c>
      <c r="AW364" s="96">
        <v>2260</v>
      </c>
      <c r="AX364" s="96">
        <v>69278119.94600001</v>
      </c>
      <c r="AY364" s="96">
        <v>1216</v>
      </c>
      <c r="AZ364" s="96">
        <v>59973453.520166658</v>
      </c>
      <c r="BA364" s="96">
        <v>1341</v>
      </c>
      <c r="BB364" s="96">
        <v>44508047.994157992</v>
      </c>
      <c r="BC364" s="96">
        <v>3160</v>
      </c>
      <c r="BD364" s="96">
        <v>82164605.313350007</v>
      </c>
      <c r="BE364" s="96">
        <v>1660</v>
      </c>
      <c r="BF364" s="96">
        <v>43042812.455766663</v>
      </c>
      <c r="BG364" s="96">
        <v>2120</v>
      </c>
      <c r="BH364" s="96">
        <v>54499143.639902495</v>
      </c>
      <c r="BI364" s="96">
        <v>8660</v>
      </c>
      <c r="BJ364" s="96">
        <v>181297070.43791002</v>
      </c>
      <c r="BK364" s="96">
        <v>14972</v>
      </c>
      <c r="BL364" s="96">
        <v>351521192.66237748</v>
      </c>
      <c r="BM364" s="96">
        <v>10080</v>
      </c>
      <c r="BN364" s="96">
        <v>260852816.14975336</v>
      </c>
      <c r="BO364" s="96">
        <v>4845</v>
      </c>
      <c r="BP364" s="96">
        <v>142519519.803633</v>
      </c>
      <c r="BQ364" s="96">
        <v>2978</v>
      </c>
      <c r="BR364" s="96">
        <v>129816820.91341598</v>
      </c>
      <c r="BS364" s="96">
        <v>2960</v>
      </c>
      <c r="BT364" s="96">
        <v>65683493.012316674</v>
      </c>
      <c r="BU364" s="96">
        <v>540</v>
      </c>
      <c r="BV364" s="96">
        <v>10150264.109367082</v>
      </c>
      <c r="BW364" s="96">
        <v>85</v>
      </c>
      <c r="BX364" s="96">
        <v>2508583.7308</v>
      </c>
      <c r="BY364" s="96">
        <v>24</v>
      </c>
      <c r="BZ364" s="96">
        <v>479749.55280000006</v>
      </c>
      <c r="CA364" s="96">
        <v>1742</v>
      </c>
      <c r="CB364" s="96">
        <v>46289715.018283337</v>
      </c>
      <c r="CC364" s="96">
        <v>1340</v>
      </c>
      <c r="CD364" s="96">
        <v>42314989.127180003</v>
      </c>
      <c r="CE364" s="96">
        <v>435</v>
      </c>
      <c r="CF364" s="96">
        <v>11764361.925539996</v>
      </c>
      <c r="CG364" s="96">
        <v>960</v>
      </c>
      <c r="CH364" s="96">
        <v>16144395.761946665</v>
      </c>
      <c r="CI364" s="96">
        <v>2759</v>
      </c>
      <c r="CJ364" s="96">
        <v>52897274.669050008</v>
      </c>
      <c r="CK364" s="96">
        <v>3280</v>
      </c>
      <c r="CL364" s="96">
        <v>74022964.600055605</v>
      </c>
      <c r="CM364" s="96">
        <v>9016</v>
      </c>
      <c r="CN364" s="96">
        <v>254513761.68247926</v>
      </c>
      <c r="CO364" s="96">
        <v>5100</v>
      </c>
      <c r="CP364" s="96">
        <v>164709346.24162057</v>
      </c>
      <c r="CQ364" s="96">
        <v>2345</v>
      </c>
      <c r="CR364" s="96">
        <v>58643274.805692486</v>
      </c>
      <c r="CS364" s="96">
        <v>3130</v>
      </c>
      <c r="CT364" s="96">
        <v>99653631.397530004</v>
      </c>
      <c r="CU364" s="96">
        <v>2736</v>
      </c>
      <c r="CV364" s="96">
        <v>70255840.362148002</v>
      </c>
      <c r="CW364" s="96">
        <v>3909</v>
      </c>
      <c r="CX364" s="96">
        <v>116008398.7180566</v>
      </c>
      <c r="CY364" s="96">
        <v>3140</v>
      </c>
      <c r="CZ364" s="96">
        <v>101556448.31228121</v>
      </c>
      <c r="DA364" s="96">
        <v>5240</v>
      </c>
      <c r="DB364" s="96">
        <v>166200310.87937963</v>
      </c>
      <c r="DC364" s="96">
        <v>5380</v>
      </c>
      <c r="DD364" s="96">
        <v>141560186.22654998</v>
      </c>
      <c r="DE364" s="96">
        <v>2318</v>
      </c>
      <c r="DF364" s="96">
        <v>64084136.828059822</v>
      </c>
      <c r="DG364" s="96">
        <v>390</v>
      </c>
      <c r="DH364" s="96">
        <v>13285622.976219997</v>
      </c>
      <c r="DI364" s="96">
        <v>2931</v>
      </c>
      <c r="DJ364" s="96">
        <v>93738979.550328001</v>
      </c>
      <c r="DK364" s="96">
        <v>705</v>
      </c>
      <c r="DL364" s="96">
        <v>30422253.217352502</v>
      </c>
      <c r="DM364" s="96">
        <v>1871</v>
      </c>
      <c r="DN364" s="96">
        <v>83756234.490448341</v>
      </c>
      <c r="DO364" s="96">
        <v>0</v>
      </c>
      <c r="DP364" s="96">
        <v>0</v>
      </c>
      <c r="DQ364" s="96">
        <v>220426</v>
      </c>
      <c r="DR364" s="99">
        <v>7535310487.4446373</v>
      </c>
    </row>
    <row r="365" spans="1:122" s="71" customFormat="1" ht="21.75" hidden="1" customHeight="1" x14ac:dyDescent="0.2">
      <c r="A365" s="146" t="s">
        <v>497</v>
      </c>
      <c r="B365" s="147"/>
      <c r="C365" s="94" t="s">
        <v>495</v>
      </c>
      <c r="D365" s="94"/>
      <c r="E365" s="94"/>
      <c r="F365" s="94"/>
      <c r="G365" s="95"/>
      <c r="H365" s="95"/>
      <c r="I365" s="95"/>
      <c r="J365" s="95"/>
      <c r="K365" s="95"/>
      <c r="L365" s="95"/>
      <c r="M365" s="95"/>
      <c r="N365" s="95"/>
      <c r="O365" s="96">
        <v>16508</v>
      </c>
      <c r="P365" s="96">
        <v>640731819.97781265</v>
      </c>
      <c r="Q365" s="96">
        <v>15759</v>
      </c>
      <c r="R365" s="96">
        <v>745591329.48480833</v>
      </c>
      <c r="S365" s="96">
        <v>6192</v>
      </c>
      <c r="T365" s="96">
        <v>223347815.76123333</v>
      </c>
      <c r="U365" s="96">
        <v>1330</v>
      </c>
      <c r="V365" s="96">
        <v>49285050.692558333</v>
      </c>
      <c r="W365" s="96">
        <v>5487</v>
      </c>
      <c r="X365" s="96">
        <v>395796060.28209907</v>
      </c>
      <c r="Y365" s="96">
        <v>3509</v>
      </c>
      <c r="Z365" s="96">
        <v>127096858.07344167</v>
      </c>
      <c r="AA365" s="96">
        <v>2152</v>
      </c>
      <c r="AB365" s="96">
        <v>79344392.248916656</v>
      </c>
      <c r="AC365" s="96">
        <v>154</v>
      </c>
      <c r="AD365" s="96">
        <v>22081498.221270829</v>
      </c>
      <c r="AE365" s="96">
        <v>6815</v>
      </c>
      <c r="AF365" s="96">
        <v>349058187.18166661</v>
      </c>
      <c r="AG365" s="96">
        <v>10740</v>
      </c>
      <c r="AH365" s="96">
        <v>329347726.41475832</v>
      </c>
      <c r="AI365" s="96">
        <v>410</v>
      </c>
      <c r="AJ365" s="96">
        <v>10866412.507512914</v>
      </c>
      <c r="AK365" s="96">
        <v>250</v>
      </c>
      <c r="AL365" s="96">
        <v>7575329.6408416675</v>
      </c>
      <c r="AM365" s="96">
        <v>4650</v>
      </c>
      <c r="AN365" s="96">
        <v>94784352.73112458</v>
      </c>
      <c r="AO365" s="96">
        <v>12120</v>
      </c>
      <c r="AP365" s="96">
        <v>412876325.75786519</v>
      </c>
      <c r="AQ365" s="96">
        <v>1640</v>
      </c>
      <c r="AR365" s="96">
        <v>43899851.099579997</v>
      </c>
      <c r="AS365" s="96">
        <v>14867</v>
      </c>
      <c r="AT365" s="96">
        <v>643256010.4190222</v>
      </c>
      <c r="AU365" s="96">
        <v>2065</v>
      </c>
      <c r="AV365" s="96">
        <v>153281719.85626498</v>
      </c>
      <c r="AW365" s="96">
        <v>2260</v>
      </c>
      <c r="AX365" s="96">
        <v>69278119.94600001</v>
      </c>
      <c r="AY365" s="96">
        <v>1216</v>
      </c>
      <c r="AZ365" s="96">
        <v>59973453.520166658</v>
      </c>
      <c r="BA365" s="96">
        <v>1200</v>
      </c>
      <c r="BB365" s="96">
        <v>36752539.880629994</v>
      </c>
      <c r="BC365" s="96">
        <v>3522</v>
      </c>
      <c r="BD365" s="96">
        <v>92028773.014686659</v>
      </c>
      <c r="BE365" s="96">
        <v>1710</v>
      </c>
      <c r="BF365" s="96">
        <v>44231694.459516667</v>
      </c>
      <c r="BG365" s="96">
        <v>2128</v>
      </c>
      <c r="BH365" s="96">
        <v>54801383.864855833</v>
      </c>
      <c r="BI365" s="96">
        <v>8660</v>
      </c>
      <c r="BJ365" s="96">
        <v>181297070.43791002</v>
      </c>
      <c r="BK365" s="96">
        <v>14705</v>
      </c>
      <c r="BL365" s="96">
        <v>341945072.50848001</v>
      </c>
      <c r="BM365" s="96">
        <v>10380</v>
      </c>
      <c r="BN365" s="96">
        <v>275601945.46222329</v>
      </c>
      <c r="BO365" s="96">
        <v>4845</v>
      </c>
      <c r="BP365" s="96">
        <v>142519519.803633</v>
      </c>
      <c r="BQ365" s="96">
        <v>3127</v>
      </c>
      <c r="BR365" s="96">
        <v>139282517.185812</v>
      </c>
      <c r="BS365" s="96">
        <v>2960</v>
      </c>
      <c r="BT365" s="96">
        <v>65683493.012316674</v>
      </c>
      <c r="BU365" s="96">
        <v>540</v>
      </c>
      <c r="BV365" s="96">
        <v>10150264.109367082</v>
      </c>
      <c r="BW365" s="96">
        <v>85</v>
      </c>
      <c r="BX365" s="96">
        <v>2508583.7308</v>
      </c>
      <c r="BY365" s="96">
        <v>15</v>
      </c>
      <c r="BZ365" s="96">
        <v>476893.9007</v>
      </c>
      <c r="CA365" s="96">
        <v>1742</v>
      </c>
      <c r="CB365" s="96">
        <v>46289715.018283337</v>
      </c>
      <c r="CC365" s="96">
        <v>1340</v>
      </c>
      <c r="CD365" s="96">
        <v>42314989.127180003</v>
      </c>
      <c r="CE365" s="96">
        <v>435</v>
      </c>
      <c r="CF365" s="96">
        <v>11764361.925539996</v>
      </c>
      <c r="CG365" s="96">
        <v>960</v>
      </c>
      <c r="CH365" s="96">
        <v>16144395.761946665</v>
      </c>
      <c r="CI365" s="96">
        <v>2759</v>
      </c>
      <c r="CJ365" s="96">
        <v>53965455.551069997</v>
      </c>
      <c r="CK365" s="96">
        <v>3280</v>
      </c>
      <c r="CL365" s="96">
        <v>76570806.866849154</v>
      </c>
      <c r="CM365" s="96">
        <v>9169</v>
      </c>
      <c r="CN365" s="96">
        <v>264166726.08271149</v>
      </c>
      <c r="CO365" s="96">
        <v>5135</v>
      </c>
      <c r="CP365" s="96">
        <v>174806903.73521584</v>
      </c>
      <c r="CQ365" s="96">
        <v>2345</v>
      </c>
      <c r="CR365" s="96">
        <v>58643274.805692486</v>
      </c>
      <c r="CS365" s="96">
        <v>3130</v>
      </c>
      <c r="CT365" s="96">
        <v>99653631.397530004</v>
      </c>
      <c r="CU365" s="96">
        <v>2736</v>
      </c>
      <c r="CV365" s="96">
        <v>70255840.362148002</v>
      </c>
      <c r="CW365" s="96">
        <v>3909</v>
      </c>
      <c r="CX365" s="96">
        <v>116008398.7180566</v>
      </c>
      <c r="CY365" s="96">
        <v>3140</v>
      </c>
      <c r="CZ365" s="96">
        <v>103673043.30720963</v>
      </c>
      <c r="DA365" s="96">
        <v>5240</v>
      </c>
      <c r="DB365" s="96">
        <v>167429454.21403524</v>
      </c>
      <c r="DC365" s="96">
        <v>5380</v>
      </c>
      <c r="DD365" s="96">
        <v>141560186.22654998</v>
      </c>
      <c r="DE365" s="96">
        <v>2318.333333333333</v>
      </c>
      <c r="DF365" s="96">
        <v>63865410.950985402</v>
      </c>
      <c r="DG365" s="96">
        <v>390</v>
      </c>
      <c r="DH365" s="96">
        <v>15289983.413670002</v>
      </c>
      <c r="DI365" s="96">
        <v>2931</v>
      </c>
      <c r="DJ365" s="96">
        <v>94814361.435639992</v>
      </c>
      <c r="DK365" s="96">
        <v>667</v>
      </c>
      <c r="DL365" s="96">
        <v>28391698.295537919</v>
      </c>
      <c r="DM365" s="96">
        <v>1871</v>
      </c>
      <c r="DN365" s="96">
        <v>88268629.59150666</v>
      </c>
      <c r="DO365" s="96">
        <v>0</v>
      </c>
      <c r="DP365" s="96">
        <v>0</v>
      </c>
      <c r="DQ365" s="96">
        <v>220878.33333333334</v>
      </c>
      <c r="DR365" s="99">
        <v>7578629331.975234</v>
      </c>
    </row>
    <row r="366" spans="1:122" s="71" customFormat="1" ht="21.75" hidden="1" customHeight="1" x14ac:dyDescent="0.2">
      <c r="A366" s="146" t="s">
        <v>498</v>
      </c>
      <c r="B366" s="147"/>
      <c r="C366" s="94" t="s">
        <v>495</v>
      </c>
      <c r="D366" s="94"/>
      <c r="E366" s="94"/>
      <c r="F366" s="94"/>
      <c r="G366" s="95"/>
      <c r="H366" s="95"/>
      <c r="I366" s="95"/>
      <c r="J366" s="95"/>
      <c r="K366" s="95"/>
      <c r="L366" s="95"/>
      <c r="M366" s="95"/>
      <c r="N366" s="95"/>
      <c r="O366" s="96">
        <v>16508</v>
      </c>
      <c r="P366" s="96">
        <v>646884113.74162042</v>
      </c>
      <c r="Q366" s="96">
        <v>15759</v>
      </c>
      <c r="R366" s="96">
        <v>745591329.48480833</v>
      </c>
      <c r="S366" s="96">
        <v>6192</v>
      </c>
      <c r="T366" s="96">
        <v>226739533.90118331</v>
      </c>
      <c r="U366" s="96">
        <v>1715</v>
      </c>
      <c r="V366" s="96">
        <v>49297722.16635</v>
      </c>
      <c r="W366" s="96">
        <v>5487</v>
      </c>
      <c r="X366" s="96">
        <v>395796060.28209907</v>
      </c>
      <c r="Y366" s="96">
        <v>3476</v>
      </c>
      <c r="Z366" s="96">
        <v>126648853.61152498</v>
      </c>
      <c r="AA366" s="96">
        <v>2145</v>
      </c>
      <c r="AB366" s="96">
        <v>78032719.742249995</v>
      </c>
      <c r="AC366" s="96">
        <v>154</v>
      </c>
      <c r="AD366" s="96">
        <v>22081498.221270829</v>
      </c>
      <c r="AE366" s="96">
        <v>6798</v>
      </c>
      <c r="AF366" s="96">
        <v>348107132.5025</v>
      </c>
      <c r="AG366" s="96">
        <v>10740</v>
      </c>
      <c r="AH366" s="96">
        <v>329335018.78386664</v>
      </c>
      <c r="AI366" s="96">
        <v>410</v>
      </c>
      <c r="AJ366" s="96">
        <v>10866412.507512914</v>
      </c>
      <c r="AK366" s="96">
        <v>250</v>
      </c>
      <c r="AL366" s="96">
        <v>7575329.6408416675</v>
      </c>
      <c r="AM366" s="96">
        <v>4650</v>
      </c>
      <c r="AN366" s="96">
        <v>94784352.73112458</v>
      </c>
      <c r="AO366" s="96">
        <v>12340</v>
      </c>
      <c r="AP366" s="96">
        <v>419373301.27089322</v>
      </c>
      <c r="AQ366" s="96">
        <v>1640</v>
      </c>
      <c r="AR366" s="96">
        <v>43899851.099579997</v>
      </c>
      <c r="AS366" s="96">
        <v>14867</v>
      </c>
      <c r="AT366" s="96">
        <v>615067635.08497727</v>
      </c>
      <c r="AU366" s="96">
        <v>2065</v>
      </c>
      <c r="AV366" s="96">
        <v>153281719.85626498</v>
      </c>
      <c r="AW366" s="96">
        <v>2260</v>
      </c>
      <c r="AX366" s="96">
        <v>69278119.94600001</v>
      </c>
      <c r="AY366" s="96">
        <v>1248</v>
      </c>
      <c r="AZ366" s="96">
        <v>59968694.100000001</v>
      </c>
      <c r="BA366" s="96">
        <v>1200</v>
      </c>
      <c r="BB366" s="96">
        <v>36752539.880629994</v>
      </c>
      <c r="BC366" s="96">
        <v>3522</v>
      </c>
      <c r="BD366" s="96">
        <v>92028773.014686659</v>
      </c>
      <c r="BE366" s="96">
        <v>1710</v>
      </c>
      <c r="BF366" s="96">
        <v>44231694.459516667</v>
      </c>
      <c r="BG366" s="96">
        <v>2128</v>
      </c>
      <c r="BH366" s="96">
        <v>54801383.864855833</v>
      </c>
      <c r="BI366" s="96">
        <v>8660</v>
      </c>
      <c r="BJ366" s="96">
        <v>181297070.43791002</v>
      </c>
      <c r="BK366" s="96">
        <v>14705</v>
      </c>
      <c r="BL366" s="96">
        <v>341975228.54942995</v>
      </c>
      <c r="BM366" s="96">
        <v>10720</v>
      </c>
      <c r="BN366" s="96">
        <v>283830580.35745931</v>
      </c>
      <c r="BO366" s="96">
        <v>4845</v>
      </c>
      <c r="BP366" s="96">
        <v>142490892.17747301</v>
      </c>
      <c r="BQ366" s="96">
        <v>3127</v>
      </c>
      <c r="BR366" s="96">
        <v>139282517.185812</v>
      </c>
      <c r="BS366" s="96">
        <v>2960</v>
      </c>
      <c r="BT366" s="96">
        <v>65683493.012316674</v>
      </c>
      <c r="BU366" s="96">
        <v>540</v>
      </c>
      <c r="BV366" s="96">
        <v>10150264.109367082</v>
      </c>
      <c r="BW366" s="96">
        <v>85</v>
      </c>
      <c r="BX366" s="96">
        <v>2508583.7308</v>
      </c>
      <c r="BY366" s="96">
        <v>15</v>
      </c>
      <c r="BZ366" s="96">
        <v>476893.9007</v>
      </c>
      <c r="CA366" s="96">
        <v>1742</v>
      </c>
      <c r="CB366" s="96">
        <v>46289715.018283337</v>
      </c>
      <c r="CC366" s="96">
        <v>1340</v>
      </c>
      <c r="CD366" s="96">
        <v>42314989.127180003</v>
      </c>
      <c r="CE366" s="96">
        <v>435</v>
      </c>
      <c r="CF366" s="96">
        <v>11764361.925539996</v>
      </c>
      <c r="CG366" s="96">
        <v>960</v>
      </c>
      <c r="CH366" s="96">
        <v>16144395.761946665</v>
      </c>
      <c r="CI366" s="96">
        <v>2759</v>
      </c>
      <c r="CJ366" s="96">
        <v>53965455.551069997</v>
      </c>
      <c r="CK366" s="96">
        <v>3280</v>
      </c>
      <c r="CL366" s="96">
        <v>76570806.866849154</v>
      </c>
      <c r="CM366" s="96">
        <v>9269</v>
      </c>
      <c r="CN366" s="96">
        <v>268534149.89784145</v>
      </c>
      <c r="CO366" s="96">
        <v>5135</v>
      </c>
      <c r="CP366" s="96">
        <v>174806903.73521584</v>
      </c>
      <c r="CQ366" s="96">
        <v>2295</v>
      </c>
      <c r="CR366" s="96">
        <v>59212061.873982497</v>
      </c>
      <c r="CS366" s="96">
        <v>3130</v>
      </c>
      <c r="CT366" s="96">
        <v>99653631.397530004</v>
      </c>
      <c r="CU366" s="96">
        <v>2736</v>
      </c>
      <c r="CV366" s="96">
        <v>70255840.362148002</v>
      </c>
      <c r="CW366" s="96">
        <v>3909</v>
      </c>
      <c r="CX366" s="96">
        <v>116008398.7180566</v>
      </c>
      <c r="CY366" s="96">
        <v>3140</v>
      </c>
      <c r="CZ366" s="96">
        <v>104783782.01119429</v>
      </c>
      <c r="DA366" s="96">
        <v>5240</v>
      </c>
      <c r="DB366" s="96">
        <v>167429454.21403524</v>
      </c>
      <c r="DC366" s="96">
        <v>5380</v>
      </c>
      <c r="DD366" s="96">
        <v>141560186.22654998</v>
      </c>
      <c r="DE366" s="96">
        <v>2420</v>
      </c>
      <c r="DF366" s="96">
        <v>66962631.851385653</v>
      </c>
      <c r="DG366" s="96">
        <v>390</v>
      </c>
      <c r="DH366" s="96">
        <v>15289983.413670002</v>
      </c>
      <c r="DI366" s="96">
        <v>2931</v>
      </c>
      <c r="DJ366" s="96">
        <v>94814361.435639992</v>
      </c>
      <c r="DK366" s="96">
        <v>667</v>
      </c>
      <c r="DL366" s="96">
        <v>28391698.295537919</v>
      </c>
      <c r="DM366" s="96">
        <v>1786</v>
      </c>
      <c r="DN366" s="96">
        <v>91513838.370235205</v>
      </c>
      <c r="DO366" s="96">
        <v>0</v>
      </c>
      <c r="DP366" s="96">
        <v>0</v>
      </c>
      <c r="DQ366" s="96">
        <v>221865</v>
      </c>
      <c r="DR366" s="99">
        <v>7584385959.4095163</v>
      </c>
    </row>
    <row r="367" spans="1:122" s="71" customFormat="1" ht="21.75" hidden="1" customHeight="1" x14ac:dyDescent="0.2">
      <c r="A367" s="142" t="s">
        <v>499</v>
      </c>
      <c r="B367" s="143"/>
      <c r="C367" s="94" t="s">
        <v>495</v>
      </c>
      <c r="D367" s="94"/>
      <c r="E367" s="94"/>
      <c r="F367" s="94"/>
      <c r="G367" s="95"/>
      <c r="H367" s="95"/>
      <c r="I367" s="95"/>
      <c r="J367" s="95"/>
      <c r="K367" s="95"/>
      <c r="L367" s="95"/>
      <c r="M367" s="95"/>
      <c r="N367" s="95"/>
      <c r="O367" s="96">
        <v>16508</v>
      </c>
      <c r="P367" s="96">
        <v>646820360.24750364</v>
      </c>
      <c r="Q367" s="96">
        <v>15759</v>
      </c>
      <c r="R367" s="96">
        <v>745551169.86291659</v>
      </c>
      <c r="S367" s="96">
        <v>6192</v>
      </c>
      <c r="T367" s="96">
        <v>226708392.28315833</v>
      </c>
      <c r="U367" s="96">
        <v>1715</v>
      </c>
      <c r="V367" s="96">
        <v>49176191.596349992</v>
      </c>
      <c r="W367" s="96">
        <v>5487</v>
      </c>
      <c r="X367" s="96">
        <v>395789341.19985747</v>
      </c>
      <c r="Y367" s="96">
        <v>3476</v>
      </c>
      <c r="Z367" s="96">
        <v>126644677.12207501</v>
      </c>
      <c r="AA367" s="96">
        <v>2145</v>
      </c>
      <c r="AB367" s="96">
        <v>77840739.8125</v>
      </c>
      <c r="AC367" s="96">
        <v>154</v>
      </c>
      <c r="AD367" s="96">
        <v>22026067.106020834</v>
      </c>
      <c r="AE367" s="96">
        <v>6798</v>
      </c>
      <c r="AF367" s="96">
        <v>347250675.99687499</v>
      </c>
      <c r="AG367" s="96">
        <v>10740</v>
      </c>
      <c r="AH367" s="96">
        <v>328501090.90114164</v>
      </c>
      <c r="AI367" s="96">
        <v>410</v>
      </c>
      <c r="AJ367" s="96">
        <v>10866285.011029584</v>
      </c>
      <c r="AK367" s="96">
        <v>250</v>
      </c>
      <c r="AL367" s="96">
        <v>7567454.1797166644</v>
      </c>
      <c r="AM367" s="96">
        <v>4650</v>
      </c>
      <c r="AN367" s="96">
        <v>94691625.483997509</v>
      </c>
      <c r="AO367" s="96">
        <v>12340</v>
      </c>
      <c r="AP367" s="96">
        <v>423374565.62332958</v>
      </c>
      <c r="AQ367" s="96">
        <v>1640</v>
      </c>
      <c r="AR367" s="96">
        <v>43792276.817100003</v>
      </c>
      <c r="AS367" s="96">
        <v>14867</v>
      </c>
      <c r="AT367" s="96">
        <v>613555109.39004505</v>
      </c>
      <c r="AU367" s="96">
        <v>2065</v>
      </c>
      <c r="AV367" s="96">
        <v>152176365.37676999</v>
      </c>
      <c r="AW367" s="96">
        <v>2260</v>
      </c>
      <c r="AX367" s="96">
        <v>69255650.486166656</v>
      </c>
      <c r="AY367" s="96">
        <v>1248</v>
      </c>
      <c r="AZ367" s="96">
        <v>59893057.577500001</v>
      </c>
      <c r="BA367" s="96">
        <v>1200</v>
      </c>
      <c r="BB367" s="96">
        <v>36606319.685529992</v>
      </c>
      <c r="BC367" s="96">
        <v>3522</v>
      </c>
      <c r="BD367" s="96">
        <v>91801230.061706662</v>
      </c>
      <c r="BE367" s="96">
        <v>1710</v>
      </c>
      <c r="BF367" s="96">
        <v>44171271.34466666</v>
      </c>
      <c r="BG367" s="96">
        <v>2128</v>
      </c>
      <c r="BH367" s="96">
        <v>54691466.08371833</v>
      </c>
      <c r="BI367" s="96">
        <v>8660</v>
      </c>
      <c r="BJ367" s="96">
        <v>181296641.36948001</v>
      </c>
      <c r="BK367" s="96">
        <v>14705</v>
      </c>
      <c r="BL367" s="96">
        <v>341935437.65841836</v>
      </c>
      <c r="BM367" s="96">
        <v>10720</v>
      </c>
      <c r="BN367" s="96">
        <v>283129409.82371736</v>
      </c>
      <c r="BO367" s="96">
        <v>4845</v>
      </c>
      <c r="BP367" s="96">
        <v>142141012.08135501</v>
      </c>
      <c r="BQ367" s="96">
        <v>3127</v>
      </c>
      <c r="BR367" s="96">
        <v>138940154.83586696</v>
      </c>
      <c r="BS367" s="96">
        <v>2960</v>
      </c>
      <c r="BT367" s="96">
        <v>65521841.108441666</v>
      </c>
      <c r="BU367" s="96">
        <v>540</v>
      </c>
      <c r="BV367" s="96">
        <v>10148246.201969165</v>
      </c>
      <c r="BW367" s="96">
        <v>85</v>
      </c>
      <c r="BX367" s="96">
        <v>2502407.4277300001</v>
      </c>
      <c r="BY367" s="96">
        <v>15</v>
      </c>
      <c r="BZ367" s="96">
        <v>475726.06969999999</v>
      </c>
      <c r="CA367" s="96">
        <v>1742</v>
      </c>
      <c r="CB367" s="96">
        <v>46175993.110508323</v>
      </c>
      <c r="CC367" s="96">
        <v>1340</v>
      </c>
      <c r="CD367" s="96">
        <v>42305608.717330009</v>
      </c>
      <c r="CE367" s="96">
        <v>435</v>
      </c>
      <c r="CF367" s="96">
        <v>11735584.247893333</v>
      </c>
      <c r="CG367" s="96">
        <v>960</v>
      </c>
      <c r="CH367" s="96">
        <v>16141185.240774997</v>
      </c>
      <c r="CI367" s="96">
        <v>2759</v>
      </c>
      <c r="CJ367" s="96">
        <v>53832399.134009995</v>
      </c>
      <c r="CK367" s="96">
        <v>3280</v>
      </c>
      <c r="CL367" s="96">
        <v>76382498.137779161</v>
      </c>
      <c r="CM367" s="96">
        <v>9269</v>
      </c>
      <c r="CN367" s="96">
        <v>267866521.25451505</v>
      </c>
      <c r="CO367" s="96">
        <v>5135</v>
      </c>
      <c r="CP367" s="96">
        <v>174366414.73514581</v>
      </c>
      <c r="CQ367" s="96">
        <v>2295</v>
      </c>
      <c r="CR367" s="96">
        <v>59066493.255630001</v>
      </c>
      <c r="CS367" s="96">
        <v>3130</v>
      </c>
      <c r="CT367" s="96">
        <v>99685790.874476805</v>
      </c>
      <c r="CU367" s="96">
        <v>2736</v>
      </c>
      <c r="CV367" s="96">
        <v>70064942.383183986</v>
      </c>
      <c r="CW367" s="96">
        <v>3909</v>
      </c>
      <c r="CX367" s="96">
        <v>115720579.25855701</v>
      </c>
      <c r="CY367" s="96">
        <v>3140</v>
      </c>
      <c r="CZ367" s="96">
        <v>104522431.42499271</v>
      </c>
      <c r="DA367" s="96">
        <v>5240</v>
      </c>
      <c r="DB367" s="96">
        <v>167013064.88807845</v>
      </c>
      <c r="DC367" s="96">
        <v>5380</v>
      </c>
      <c r="DD367" s="96">
        <v>141212394.80536997</v>
      </c>
      <c r="DE367" s="96">
        <v>2420.3333333333335</v>
      </c>
      <c r="DF367" s="96">
        <v>66801367.585184544</v>
      </c>
      <c r="DG367" s="96">
        <v>390</v>
      </c>
      <c r="DH367" s="96">
        <v>15254200.621169999</v>
      </c>
      <c r="DI367" s="96">
        <v>2931</v>
      </c>
      <c r="DJ367" s="96">
        <v>94064984.816740021</v>
      </c>
      <c r="DK367" s="96">
        <v>667</v>
      </c>
      <c r="DL367" s="96">
        <v>28324651.865932915</v>
      </c>
      <c r="DM367" s="96">
        <v>1821</v>
      </c>
      <c r="DN367" s="96">
        <v>94630477.103747651</v>
      </c>
      <c r="DO367" s="96">
        <v>0</v>
      </c>
      <c r="DP367" s="96">
        <v>0</v>
      </c>
      <c r="DQ367" s="96">
        <v>221900.33333333334</v>
      </c>
      <c r="DR367" s="99">
        <v>7580009843.2873745</v>
      </c>
    </row>
    <row r="368" spans="1:122" s="71" customFormat="1" ht="21.75" hidden="1" customHeight="1" x14ac:dyDescent="0.2">
      <c r="A368" s="146" t="s">
        <v>500</v>
      </c>
      <c r="B368" s="147"/>
      <c r="C368" s="94" t="s">
        <v>495</v>
      </c>
      <c r="D368" s="94"/>
      <c r="E368" s="94"/>
      <c r="F368" s="94"/>
      <c r="G368" s="95"/>
      <c r="H368" s="95"/>
      <c r="I368" s="95"/>
      <c r="J368" s="95"/>
      <c r="K368" s="95"/>
      <c r="L368" s="95"/>
      <c r="M368" s="95"/>
      <c r="N368" s="95"/>
      <c r="O368" s="96">
        <v>16508</v>
      </c>
      <c r="P368" s="96">
        <v>646820360.24750364</v>
      </c>
      <c r="Q368" s="96">
        <v>15759</v>
      </c>
      <c r="R368" s="96">
        <v>745551169.86291659</v>
      </c>
      <c r="S368" s="96">
        <v>6192</v>
      </c>
      <c r="T368" s="96">
        <v>226708392.28315833</v>
      </c>
      <c r="U368" s="96">
        <v>1715</v>
      </c>
      <c r="V368" s="96">
        <v>49176191.596349992</v>
      </c>
      <c r="W368" s="96">
        <v>5487</v>
      </c>
      <c r="X368" s="96">
        <v>395789341.19985747</v>
      </c>
      <c r="Y368" s="96">
        <v>3476</v>
      </c>
      <c r="Z368" s="96">
        <v>126644677.12207501</v>
      </c>
      <c r="AA368" s="96">
        <v>2145</v>
      </c>
      <c r="AB368" s="96">
        <v>77840739.8125</v>
      </c>
      <c r="AC368" s="96">
        <v>141</v>
      </c>
      <c r="AD368" s="96">
        <v>22030234.588104166</v>
      </c>
      <c r="AE368" s="96">
        <v>6798</v>
      </c>
      <c r="AF368" s="96">
        <v>347250675.99687499</v>
      </c>
      <c r="AG368" s="96">
        <v>10740</v>
      </c>
      <c r="AH368" s="96">
        <v>328501090.90114164</v>
      </c>
      <c r="AI368" s="96">
        <v>410</v>
      </c>
      <c r="AJ368" s="96">
        <v>10866285.011029584</v>
      </c>
      <c r="AK368" s="96">
        <v>250</v>
      </c>
      <c r="AL368" s="96">
        <v>7567454.1797166644</v>
      </c>
      <c r="AM368" s="96">
        <v>4650</v>
      </c>
      <c r="AN368" s="96">
        <v>94691625.483997509</v>
      </c>
      <c r="AO368" s="96">
        <v>12340</v>
      </c>
      <c r="AP368" s="96">
        <v>423374565.62332958</v>
      </c>
      <c r="AQ368" s="96">
        <v>1640</v>
      </c>
      <c r="AR368" s="96">
        <v>43792276.817100003</v>
      </c>
      <c r="AS368" s="96">
        <v>14867</v>
      </c>
      <c r="AT368" s="96">
        <v>613555109.39004505</v>
      </c>
      <c r="AU368" s="96">
        <v>2065</v>
      </c>
      <c r="AV368" s="96">
        <v>152176365.37676999</v>
      </c>
      <c r="AW368" s="96">
        <v>2260</v>
      </c>
      <c r="AX368" s="96">
        <v>69255650.486166656</v>
      </c>
      <c r="AY368" s="96">
        <v>1248</v>
      </c>
      <c r="AZ368" s="96">
        <v>59893057.577500001</v>
      </c>
      <c r="BA368" s="96">
        <v>1200</v>
      </c>
      <c r="BB368" s="96">
        <v>36606319.685529992</v>
      </c>
      <c r="BC368" s="96">
        <v>3522</v>
      </c>
      <c r="BD368" s="96">
        <v>91801230.061706662</v>
      </c>
      <c r="BE368" s="96">
        <v>1710</v>
      </c>
      <c r="BF368" s="96">
        <v>44171271.34466666</v>
      </c>
      <c r="BG368" s="96">
        <v>2128</v>
      </c>
      <c r="BH368" s="96">
        <v>54691466.08371833</v>
      </c>
      <c r="BI368" s="96">
        <v>8660</v>
      </c>
      <c r="BJ368" s="96">
        <v>181296641.36948001</v>
      </c>
      <c r="BK368" s="96">
        <v>14705</v>
      </c>
      <c r="BL368" s="96">
        <v>341935437.65841836</v>
      </c>
      <c r="BM368" s="96">
        <v>10720</v>
      </c>
      <c r="BN368" s="96">
        <v>283129409.82371736</v>
      </c>
      <c r="BO368" s="96">
        <v>4905</v>
      </c>
      <c r="BP368" s="96">
        <v>152253635.58135501</v>
      </c>
      <c r="BQ368" s="96">
        <v>3127</v>
      </c>
      <c r="BR368" s="96">
        <v>138940154.83586696</v>
      </c>
      <c r="BS368" s="96">
        <v>2960</v>
      </c>
      <c r="BT368" s="96">
        <v>65521841.108441666</v>
      </c>
      <c r="BU368" s="96">
        <v>540</v>
      </c>
      <c r="BV368" s="96">
        <v>10148246.201969165</v>
      </c>
      <c r="BW368" s="96">
        <v>90</v>
      </c>
      <c r="BX368" s="96">
        <v>2499086.9588299999</v>
      </c>
      <c r="BY368" s="96">
        <v>15</v>
      </c>
      <c r="BZ368" s="96">
        <v>475726.06969999999</v>
      </c>
      <c r="CA368" s="96">
        <v>1742</v>
      </c>
      <c r="CB368" s="96">
        <v>46175993.110508323</v>
      </c>
      <c r="CC368" s="96">
        <v>1340</v>
      </c>
      <c r="CD368" s="96">
        <v>42305608.717330009</v>
      </c>
      <c r="CE368" s="96">
        <v>435</v>
      </c>
      <c r="CF368" s="96">
        <v>11735584.247893333</v>
      </c>
      <c r="CG368" s="96">
        <v>960</v>
      </c>
      <c r="CH368" s="96">
        <v>16141185.240774997</v>
      </c>
      <c r="CI368" s="96">
        <v>2759</v>
      </c>
      <c r="CJ368" s="96">
        <v>53832399.134009995</v>
      </c>
      <c r="CK368" s="96">
        <v>3280</v>
      </c>
      <c r="CL368" s="96">
        <v>76382498.137779161</v>
      </c>
      <c r="CM368" s="96">
        <v>9269</v>
      </c>
      <c r="CN368" s="96">
        <v>267866521.25451505</v>
      </c>
      <c r="CO368" s="96">
        <v>5135</v>
      </c>
      <c r="CP368" s="96">
        <v>174366414.73514581</v>
      </c>
      <c r="CQ368" s="96">
        <v>2295</v>
      </c>
      <c r="CR368" s="96">
        <v>59066493.255630001</v>
      </c>
      <c r="CS368" s="96">
        <v>3130</v>
      </c>
      <c r="CT368" s="96">
        <v>99685790.874476805</v>
      </c>
      <c r="CU368" s="96">
        <v>2736</v>
      </c>
      <c r="CV368" s="96">
        <v>70064942.383183986</v>
      </c>
      <c r="CW368" s="96">
        <v>3909</v>
      </c>
      <c r="CX368" s="96">
        <v>115720579.25855701</v>
      </c>
      <c r="CY368" s="96">
        <v>3140</v>
      </c>
      <c r="CZ368" s="96">
        <v>104522431.42499271</v>
      </c>
      <c r="DA368" s="96">
        <v>5240</v>
      </c>
      <c r="DB368" s="96">
        <v>167013064.88807845</v>
      </c>
      <c r="DC368" s="96">
        <v>5380</v>
      </c>
      <c r="DD368" s="96">
        <v>141212394.80536997</v>
      </c>
      <c r="DE368" s="96">
        <v>2420.3333333333335</v>
      </c>
      <c r="DF368" s="96">
        <v>66801367.585184544</v>
      </c>
      <c r="DG368" s="96">
        <v>390</v>
      </c>
      <c r="DH368" s="96">
        <v>15254200.621169999</v>
      </c>
      <c r="DI368" s="96">
        <v>2931</v>
      </c>
      <c r="DJ368" s="96">
        <v>94064984.816740021</v>
      </c>
      <c r="DK368" s="96">
        <v>667</v>
      </c>
      <c r="DL368" s="96">
        <v>28324651.865932915</v>
      </c>
      <c r="DM368" s="96">
        <v>1821</v>
      </c>
      <c r="DN368" s="96">
        <v>94630477.103747651</v>
      </c>
      <c r="DO368" s="96">
        <v>0</v>
      </c>
      <c r="DP368" s="96">
        <v>0</v>
      </c>
      <c r="DQ368" s="96">
        <v>221952.33333333334</v>
      </c>
      <c r="DR368" s="96">
        <v>7590123313.8005562</v>
      </c>
    </row>
    <row r="369" spans="1:122" s="71" customFormat="1" ht="21.75" hidden="1" customHeight="1" x14ac:dyDescent="0.2">
      <c r="A369" s="146" t="s">
        <v>501</v>
      </c>
      <c r="B369" s="147"/>
      <c r="C369" s="94" t="s">
        <v>495</v>
      </c>
      <c r="D369" s="94"/>
      <c r="E369" s="94"/>
      <c r="F369" s="94"/>
      <c r="G369" s="95"/>
      <c r="H369" s="95"/>
      <c r="I369" s="95"/>
      <c r="J369" s="95"/>
      <c r="K369" s="95"/>
      <c r="L369" s="95"/>
      <c r="M369" s="95"/>
      <c r="N369" s="95"/>
      <c r="O369" s="96">
        <v>16508</v>
      </c>
      <c r="P369" s="96">
        <v>658181000.19956899</v>
      </c>
      <c r="Q369" s="96">
        <v>15759</v>
      </c>
      <c r="R369" s="96">
        <v>750503713.43947995</v>
      </c>
      <c r="S369" s="96">
        <v>4943</v>
      </c>
      <c r="T369" s="96">
        <v>181412289.56157997</v>
      </c>
      <c r="U369" s="96">
        <v>1715</v>
      </c>
      <c r="V369" s="96">
        <v>49855377.735239998</v>
      </c>
      <c r="W369" s="96">
        <v>5487</v>
      </c>
      <c r="X369" s="96">
        <v>395649607.41367584</v>
      </c>
      <c r="Y369" s="96">
        <v>3476</v>
      </c>
      <c r="Z369" s="96">
        <v>133470565.18796001</v>
      </c>
      <c r="AA369" s="96">
        <v>2145</v>
      </c>
      <c r="AB369" s="96">
        <v>79134676.359200001</v>
      </c>
      <c r="AC369" s="96">
        <v>141</v>
      </c>
      <c r="AD369" s="96">
        <v>23051832.66925</v>
      </c>
      <c r="AE369" s="96">
        <v>6603</v>
      </c>
      <c r="AF369" s="96">
        <v>346958342.80799997</v>
      </c>
      <c r="AG369" s="96">
        <v>10740</v>
      </c>
      <c r="AH369" s="96">
        <v>314243520.23679984</v>
      </c>
      <c r="AI369" s="96">
        <v>410</v>
      </c>
      <c r="AJ369" s="96">
        <v>11531585.708950998</v>
      </c>
      <c r="AK369" s="96">
        <v>250</v>
      </c>
      <c r="AL369" s="96">
        <v>7737885.9681200003</v>
      </c>
      <c r="AM369" s="96">
        <v>4725</v>
      </c>
      <c r="AN369" s="96">
        <v>99493273.328679979</v>
      </c>
      <c r="AO369" s="96">
        <v>12340</v>
      </c>
      <c r="AP369" s="96">
        <v>423122718.15770882</v>
      </c>
      <c r="AQ369" s="96">
        <v>1640</v>
      </c>
      <c r="AR369" s="96">
        <v>48357807.823248006</v>
      </c>
      <c r="AS369" s="96">
        <v>14867</v>
      </c>
      <c r="AT369" s="96">
        <v>599680581.34346211</v>
      </c>
      <c r="AU369" s="96">
        <v>2065</v>
      </c>
      <c r="AV369" s="96">
        <v>153223170.28048795</v>
      </c>
      <c r="AW369" s="96">
        <v>2240</v>
      </c>
      <c r="AX369" s="96">
        <v>69759858.968800008</v>
      </c>
      <c r="AY369" s="96">
        <v>1268</v>
      </c>
      <c r="AZ369" s="96">
        <v>61274239.025999993</v>
      </c>
      <c r="BA369" s="96">
        <v>1200</v>
      </c>
      <c r="BB369" s="96">
        <v>37212607.335287996</v>
      </c>
      <c r="BC369" s="96">
        <v>3422</v>
      </c>
      <c r="BD369" s="96">
        <v>90048531.786751986</v>
      </c>
      <c r="BE369" s="96">
        <v>1910</v>
      </c>
      <c r="BF369" s="96">
        <v>50895251.42239999</v>
      </c>
      <c r="BG369" s="96">
        <v>2128</v>
      </c>
      <c r="BH369" s="96">
        <v>56268672.825904012</v>
      </c>
      <c r="BI369" s="96">
        <v>8660</v>
      </c>
      <c r="BJ369" s="96">
        <v>186059773.24334401</v>
      </c>
      <c r="BK369" s="96">
        <v>14548</v>
      </c>
      <c r="BL369" s="96">
        <v>335171003.94500804</v>
      </c>
      <c r="BM369" s="96">
        <v>10720</v>
      </c>
      <c r="BN369" s="96">
        <v>279119871.974944</v>
      </c>
      <c r="BO369" s="96">
        <v>4905</v>
      </c>
      <c r="BP369" s="96">
        <v>149833609.4985576</v>
      </c>
      <c r="BQ369" s="96">
        <v>3127</v>
      </c>
      <c r="BR369" s="96">
        <v>139474142.49845996</v>
      </c>
      <c r="BS369" s="96">
        <v>2960</v>
      </c>
      <c r="BT369" s="96">
        <v>65550385.228019997</v>
      </c>
      <c r="BU369" s="96">
        <v>540</v>
      </c>
      <c r="BV369" s="96">
        <v>10312675.966823999</v>
      </c>
      <c r="BW369" s="96">
        <v>90</v>
      </c>
      <c r="BX369" s="96">
        <v>2538063.83292</v>
      </c>
      <c r="BY369" s="96">
        <v>40</v>
      </c>
      <c r="BZ369" s="96">
        <v>1177397.9817599999</v>
      </c>
      <c r="CA369" s="96">
        <v>1742</v>
      </c>
      <c r="CB369" s="96">
        <v>45543359.923600003</v>
      </c>
      <c r="CC369" s="96">
        <v>1340</v>
      </c>
      <c r="CD369" s="96">
        <v>43005460.489991993</v>
      </c>
      <c r="CE369" s="96">
        <v>435</v>
      </c>
      <c r="CF369" s="96">
        <v>11872766.723663999</v>
      </c>
      <c r="CG369" s="96">
        <v>960</v>
      </c>
      <c r="CH369" s="96">
        <v>16634914.655435998</v>
      </c>
      <c r="CI369" s="96">
        <v>2759</v>
      </c>
      <c r="CJ369" s="96">
        <v>53771986.912028007</v>
      </c>
      <c r="CK369" s="96">
        <v>3280</v>
      </c>
      <c r="CL369" s="96">
        <v>75831993.46122402</v>
      </c>
      <c r="CM369" s="96">
        <v>9269</v>
      </c>
      <c r="CN369" s="96">
        <v>268175765.7662622</v>
      </c>
      <c r="CO369" s="96">
        <v>5134.666666666667</v>
      </c>
      <c r="CP369" s="96">
        <v>161340632.11414763</v>
      </c>
      <c r="CQ369" s="96">
        <v>2295</v>
      </c>
      <c r="CR369" s="96">
        <v>60257629.442779988</v>
      </c>
      <c r="CS369" s="96">
        <v>3130</v>
      </c>
      <c r="CT369" s="96">
        <v>100263386.7041453</v>
      </c>
      <c r="CU369" s="96">
        <v>2736</v>
      </c>
      <c r="CV369" s="96">
        <v>76167895.630041599</v>
      </c>
      <c r="CW369" s="96">
        <v>3909</v>
      </c>
      <c r="CX369" s="96">
        <v>117523357.23695955</v>
      </c>
      <c r="CY369" s="96">
        <v>3140</v>
      </c>
      <c r="CZ369" s="96">
        <v>104260172.56069802</v>
      </c>
      <c r="DA369" s="96">
        <v>5240</v>
      </c>
      <c r="DB369" s="96">
        <v>166140582.40269336</v>
      </c>
      <c r="DC369" s="96">
        <v>5380</v>
      </c>
      <c r="DD369" s="96">
        <v>142060963.53772396</v>
      </c>
      <c r="DE369" s="96">
        <v>2420</v>
      </c>
      <c r="DF369" s="96">
        <v>65673638.843900248</v>
      </c>
      <c r="DG369" s="96">
        <v>390</v>
      </c>
      <c r="DH369" s="96">
        <v>14824863.818688</v>
      </c>
      <c r="DI369" s="96">
        <v>3237</v>
      </c>
      <c r="DJ369" s="96">
        <v>109060065.34684801</v>
      </c>
      <c r="DK369" s="96">
        <v>597</v>
      </c>
      <c r="DL369" s="96">
        <v>25072113.110384997</v>
      </c>
      <c r="DM369" s="96">
        <v>1821</v>
      </c>
      <c r="DN369" s="96">
        <v>100351775.38117599</v>
      </c>
      <c r="DO369" s="96">
        <v>0</v>
      </c>
      <c r="DP369" s="96">
        <v>0</v>
      </c>
      <c r="DQ369" s="96">
        <v>220786.66666666666</v>
      </c>
      <c r="DR369" s="96">
        <v>7568137357.8187866</v>
      </c>
    </row>
    <row r="370" spans="1:122" s="71" customFormat="1" ht="21.75" hidden="1" customHeight="1" x14ac:dyDescent="0.2">
      <c r="A370" s="142" t="s">
        <v>502</v>
      </c>
      <c r="B370" s="143"/>
      <c r="C370" s="94" t="s">
        <v>495</v>
      </c>
      <c r="D370" s="94"/>
      <c r="E370" s="94"/>
      <c r="F370" s="94"/>
      <c r="G370" s="95"/>
      <c r="H370" s="95"/>
      <c r="I370" s="95"/>
      <c r="J370" s="95"/>
      <c r="K370" s="95"/>
      <c r="L370" s="95"/>
      <c r="M370" s="95"/>
      <c r="N370" s="95"/>
      <c r="O370" s="96">
        <v>16618</v>
      </c>
      <c r="P370" s="96">
        <v>671293083.66404903</v>
      </c>
      <c r="Q370" s="96">
        <v>15759</v>
      </c>
      <c r="R370" s="96">
        <v>750503713.43947995</v>
      </c>
      <c r="S370" s="96">
        <v>4943</v>
      </c>
      <c r="T370" s="96">
        <v>181412289.56157997</v>
      </c>
      <c r="U370" s="96">
        <v>1715</v>
      </c>
      <c r="V370" s="96">
        <v>49855377.735239998</v>
      </c>
      <c r="W370" s="96">
        <v>5487</v>
      </c>
      <c r="X370" s="96">
        <v>395649607.41367584</v>
      </c>
      <c r="Y370" s="96">
        <v>3476</v>
      </c>
      <c r="Z370" s="96">
        <v>133470565.18796001</v>
      </c>
      <c r="AA370" s="96">
        <v>2145</v>
      </c>
      <c r="AB370" s="96">
        <v>79134676.359200001</v>
      </c>
      <c r="AC370" s="96">
        <v>141</v>
      </c>
      <c r="AD370" s="96">
        <v>23051832.66925</v>
      </c>
      <c r="AE370" s="96">
        <v>6603</v>
      </c>
      <c r="AF370" s="96">
        <v>346958342.80799997</v>
      </c>
      <c r="AG370" s="96">
        <v>10740</v>
      </c>
      <c r="AH370" s="96">
        <v>314243520.23679984</v>
      </c>
      <c r="AI370" s="96">
        <v>410</v>
      </c>
      <c r="AJ370" s="96">
        <v>11531585.708950998</v>
      </c>
      <c r="AK370" s="96">
        <v>250</v>
      </c>
      <c r="AL370" s="96">
        <v>7737885.9681200003</v>
      </c>
      <c r="AM370" s="96">
        <v>4725</v>
      </c>
      <c r="AN370" s="96">
        <v>99493273.328679979</v>
      </c>
      <c r="AO370" s="96">
        <v>12340</v>
      </c>
      <c r="AP370" s="96">
        <v>423122718.15770882</v>
      </c>
      <c r="AQ370" s="96">
        <v>1640</v>
      </c>
      <c r="AR370" s="96">
        <v>48357807.823248006</v>
      </c>
      <c r="AS370" s="96">
        <v>14867</v>
      </c>
      <c r="AT370" s="96">
        <v>599680581.34346211</v>
      </c>
      <c r="AU370" s="96">
        <v>2065</v>
      </c>
      <c r="AV370" s="96">
        <v>153223170.28048795</v>
      </c>
      <c r="AW370" s="96">
        <v>2240</v>
      </c>
      <c r="AX370" s="96">
        <v>69759858.968800008</v>
      </c>
      <c r="AY370" s="96">
        <v>1268</v>
      </c>
      <c r="AZ370" s="96">
        <v>61274239.025999993</v>
      </c>
      <c r="BA370" s="96">
        <v>1200</v>
      </c>
      <c r="BB370" s="96">
        <v>37212607.335287996</v>
      </c>
      <c r="BC370" s="96">
        <v>3422</v>
      </c>
      <c r="BD370" s="96">
        <v>90048531.786751986</v>
      </c>
      <c r="BE370" s="96">
        <v>1910</v>
      </c>
      <c r="BF370" s="96">
        <v>50895251.42239999</v>
      </c>
      <c r="BG370" s="96">
        <v>2128</v>
      </c>
      <c r="BH370" s="96">
        <v>56268672.825904012</v>
      </c>
      <c r="BI370" s="96">
        <v>8780</v>
      </c>
      <c r="BJ370" s="96">
        <v>189515028.31060797</v>
      </c>
      <c r="BK370" s="96">
        <v>14765</v>
      </c>
      <c r="BL370" s="96">
        <v>340250172.19747406</v>
      </c>
      <c r="BM370" s="96">
        <v>10720</v>
      </c>
      <c r="BN370" s="96">
        <v>279119871.974944</v>
      </c>
      <c r="BO370" s="96">
        <v>4905</v>
      </c>
      <c r="BP370" s="96">
        <v>149833609.4985576</v>
      </c>
      <c r="BQ370" s="96">
        <v>3127</v>
      </c>
      <c r="BR370" s="96">
        <v>139474142.49845996</v>
      </c>
      <c r="BS370" s="96">
        <v>2960</v>
      </c>
      <c r="BT370" s="96">
        <v>65550385.228019997</v>
      </c>
      <c r="BU370" s="96">
        <v>540</v>
      </c>
      <c r="BV370" s="96">
        <v>10312675.966823999</v>
      </c>
      <c r="BW370" s="96">
        <v>90</v>
      </c>
      <c r="BX370" s="96">
        <v>2538063.83292</v>
      </c>
      <c r="BY370" s="96">
        <v>40</v>
      </c>
      <c r="BZ370" s="96">
        <v>1177397.9817599999</v>
      </c>
      <c r="CA370" s="96">
        <v>1742</v>
      </c>
      <c r="CB370" s="96">
        <v>45543359.923600003</v>
      </c>
      <c r="CC370" s="96">
        <v>1340</v>
      </c>
      <c r="CD370" s="96">
        <v>43005460.489991993</v>
      </c>
      <c r="CE370" s="96">
        <v>435</v>
      </c>
      <c r="CF370" s="96">
        <v>11872766.723663999</v>
      </c>
      <c r="CG370" s="96">
        <v>960</v>
      </c>
      <c r="CH370" s="96">
        <v>16634914.655435998</v>
      </c>
      <c r="CI370" s="96">
        <v>2759</v>
      </c>
      <c r="CJ370" s="96">
        <v>53771986.912028007</v>
      </c>
      <c r="CK370" s="96">
        <v>3280</v>
      </c>
      <c r="CL370" s="96">
        <v>75831993.46122402</v>
      </c>
      <c r="CM370" s="96">
        <v>9269</v>
      </c>
      <c r="CN370" s="96">
        <v>268175765.7662622</v>
      </c>
      <c r="CO370" s="96">
        <v>5134.666666666667</v>
      </c>
      <c r="CP370" s="96">
        <v>161340632.11414763</v>
      </c>
      <c r="CQ370" s="96">
        <v>2295</v>
      </c>
      <c r="CR370" s="96">
        <v>60257629.442779988</v>
      </c>
      <c r="CS370" s="96">
        <v>3130</v>
      </c>
      <c r="CT370" s="96">
        <v>100263386.7041453</v>
      </c>
      <c r="CU370" s="96">
        <v>2736</v>
      </c>
      <c r="CV370" s="96">
        <v>76167895.630041599</v>
      </c>
      <c r="CW370" s="96">
        <v>3909</v>
      </c>
      <c r="CX370" s="96">
        <v>117523357.23695955</v>
      </c>
      <c r="CY370" s="96">
        <v>3140</v>
      </c>
      <c r="CZ370" s="96">
        <v>104260172.56069802</v>
      </c>
      <c r="DA370" s="96">
        <v>5240</v>
      </c>
      <c r="DB370" s="96">
        <v>166140582.40269336</v>
      </c>
      <c r="DC370" s="96">
        <v>5380</v>
      </c>
      <c r="DD370" s="96">
        <v>142060963.53772396</v>
      </c>
      <c r="DE370" s="96">
        <v>2420</v>
      </c>
      <c r="DF370" s="96">
        <v>65673638.843900248</v>
      </c>
      <c r="DG370" s="96">
        <v>390</v>
      </c>
      <c r="DH370" s="96">
        <v>14824863.818688</v>
      </c>
      <c r="DI370" s="96">
        <v>3237</v>
      </c>
      <c r="DJ370" s="96">
        <v>109060065.34684801</v>
      </c>
      <c r="DK370" s="96">
        <v>597</v>
      </c>
      <c r="DL370" s="96">
        <v>25072113.110384997</v>
      </c>
      <c r="DM370" s="96">
        <v>1821</v>
      </c>
      <c r="DN370" s="96">
        <v>100351775.38117599</v>
      </c>
      <c r="DO370" s="96">
        <v>0</v>
      </c>
      <c r="DP370" s="96">
        <v>0</v>
      </c>
      <c r="DQ370" s="96">
        <v>221233.66666666666</v>
      </c>
      <c r="DR370" s="96">
        <v>7589783864.6029968</v>
      </c>
    </row>
    <row r="371" spans="1:122" s="71" customFormat="1" ht="21.75" hidden="1" customHeight="1" x14ac:dyDescent="0.2">
      <c r="A371" s="142" t="s">
        <v>503</v>
      </c>
      <c r="B371" s="143"/>
      <c r="C371" s="94" t="s">
        <v>495</v>
      </c>
      <c r="D371" s="94"/>
      <c r="E371" s="94"/>
      <c r="F371" s="94"/>
      <c r="G371" s="95"/>
      <c r="H371" s="95"/>
      <c r="I371" s="95"/>
      <c r="J371" s="95"/>
      <c r="K371" s="95"/>
      <c r="L371" s="95"/>
      <c r="M371" s="95"/>
      <c r="N371" s="95"/>
      <c r="O371" s="96">
        <v>16618</v>
      </c>
      <c r="P371" s="96">
        <v>671293083.66404903</v>
      </c>
      <c r="Q371" s="96">
        <v>15759</v>
      </c>
      <c r="R371" s="96">
        <v>750503713.43947995</v>
      </c>
      <c r="S371" s="96">
        <v>4943</v>
      </c>
      <c r="T371" s="96">
        <v>181412289.56157997</v>
      </c>
      <c r="U371" s="96">
        <v>1715</v>
      </c>
      <c r="V371" s="96">
        <v>49855377.735239998</v>
      </c>
      <c r="W371" s="96">
        <v>5487</v>
      </c>
      <c r="X371" s="96">
        <v>395649607.41367584</v>
      </c>
      <c r="Y371" s="96">
        <v>3476</v>
      </c>
      <c r="Z371" s="96">
        <v>133470565.18796001</v>
      </c>
      <c r="AA371" s="96">
        <v>2145</v>
      </c>
      <c r="AB371" s="96">
        <v>79134676.359200001</v>
      </c>
      <c r="AC371" s="96">
        <v>141</v>
      </c>
      <c r="AD371" s="96">
        <v>23051832.66925</v>
      </c>
      <c r="AE371" s="96">
        <v>6603</v>
      </c>
      <c r="AF371" s="96">
        <v>346958342.80799997</v>
      </c>
      <c r="AG371" s="96">
        <v>10740</v>
      </c>
      <c r="AH371" s="96">
        <v>314243520.23679984</v>
      </c>
      <c r="AI371" s="96">
        <v>410</v>
      </c>
      <c r="AJ371" s="96">
        <v>11531585.708950998</v>
      </c>
      <c r="AK371" s="96">
        <v>250</v>
      </c>
      <c r="AL371" s="96">
        <v>7737885.9681200003</v>
      </c>
      <c r="AM371" s="96">
        <v>4725</v>
      </c>
      <c r="AN371" s="96">
        <v>99493273.328679979</v>
      </c>
      <c r="AO371" s="96">
        <v>12340</v>
      </c>
      <c r="AP371" s="96">
        <v>423122718.15770882</v>
      </c>
      <c r="AQ371" s="96">
        <v>1640</v>
      </c>
      <c r="AR371" s="96">
        <v>48357807.823248006</v>
      </c>
      <c r="AS371" s="96">
        <v>14867</v>
      </c>
      <c r="AT371" s="96">
        <v>599680581.34346211</v>
      </c>
      <c r="AU371" s="96">
        <v>2065</v>
      </c>
      <c r="AV371" s="96">
        <v>153223170.28048795</v>
      </c>
      <c r="AW371" s="96">
        <v>2240</v>
      </c>
      <c r="AX371" s="96">
        <v>69759858.968800008</v>
      </c>
      <c r="AY371" s="96">
        <v>1268</v>
      </c>
      <c r="AZ371" s="96">
        <v>61274239.025999993</v>
      </c>
      <c r="BA371" s="96">
        <v>1200</v>
      </c>
      <c r="BB371" s="96">
        <v>37212607.335287996</v>
      </c>
      <c r="BC371" s="96">
        <v>3422</v>
      </c>
      <c r="BD371" s="96">
        <v>90048531.786751986</v>
      </c>
      <c r="BE371" s="96">
        <v>1910</v>
      </c>
      <c r="BF371" s="96">
        <v>50895251.42239999</v>
      </c>
      <c r="BG371" s="96">
        <v>2128</v>
      </c>
      <c r="BH371" s="96">
        <v>56268672.825904012</v>
      </c>
      <c r="BI371" s="96">
        <v>8780</v>
      </c>
      <c r="BJ371" s="96">
        <v>189515028.31060797</v>
      </c>
      <c r="BK371" s="96">
        <v>14765</v>
      </c>
      <c r="BL371" s="96">
        <v>340250172.19747406</v>
      </c>
      <c r="BM371" s="96">
        <v>10720</v>
      </c>
      <c r="BN371" s="96">
        <v>279119871.974944</v>
      </c>
      <c r="BO371" s="96">
        <v>4905</v>
      </c>
      <c r="BP371" s="96">
        <v>149833609.4985576</v>
      </c>
      <c r="BQ371" s="96">
        <v>3127</v>
      </c>
      <c r="BR371" s="96">
        <v>139474142.49845996</v>
      </c>
      <c r="BS371" s="96">
        <v>2960</v>
      </c>
      <c r="BT371" s="96">
        <v>65550385.228019997</v>
      </c>
      <c r="BU371" s="96">
        <v>540</v>
      </c>
      <c r="BV371" s="96">
        <v>10312675.966823999</v>
      </c>
      <c r="BW371" s="96">
        <v>90</v>
      </c>
      <c r="BX371" s="96">
        <v>2538063.83292</v>
      </c>
      <c r="BY371" s="96">
        <v>40</v>
      </c>
      <c r="BZ371" s="96">
        <v>1177397.9817599999</v>
      </c>
      <c r="CA371" s="96">
        <v>1742</v>
      </c>
      <c r="CB371" s="96">
        <v>45543359.923600003</v>
      </c>
      <c r="CC371" s="96">
        <v>1340</v>
      </c>
      <c r="CD371" s="96">
        <v>43005460.489991993</v>
      </c>
      <c r="CE371" s="96">
        <v>435</v>
      </c>
      <c r="CF371" s="96">
        <v>11872766.723663999</v>
      </c>
      <c r="CG371" s="96">
        <v>960</v>
      </c>
      <c r="CH371" s="96">
        <v>16634914.655435998</v>
      </c>
      <c r="CI371" s="96">
        <v>2759</v>
      </c>
      <c r="CJ371" s="96">
        <v>53771986.912028007</v>
      </c>
      <c r="CK371" s="96">
        <v>3280</v>
      </c>
      <c r="CL371" s="96">
        <v>75831993.46122402</v>
      </c>
      <c r="CM371" s="96">
        <v>9269</v>
      </c>
      <c r="CN371" s="96">
        <v>268175765.7662622</v>
      </c>
      <c r="CO371" s="96">
        <v>5134.666666666667</v>
      </c>
      <c r="CP371" s="96">
        <v>161340632.11414763</v>
      </c>
      <c r="CQ371" s="96">
        <v>2295</v>
      </c>
      <c r="CR371" s="96">
        <v>60257629.442779988</v>
      </c>
      <c r="CS371" s="96">
        <v>3130</v>
      </c>
      <c r="CT371" s="96">
        <v>100263386.7041453</v>
      </c>
      <c r="CU371" s="96">
        <v>2736</v>
      </c>
      <c r="CV371" s="96">
        <v>76167895.630041599</v>
      </c>
      <c r="CW371" s="96">
        <v>3909</v>
      </c>
      <c r="CX371" s="96">
        <v>117523357.23695955</v>
      </c>
      <c r="CY371" s="96">
        <v>3140</v>
      </c>
      <c r="CZ371" s="96">
        <v>104260172.56069802</v>
      </c>
      <c r="DA371" s="96">
        <v>5240</v>
      </c>
      <c r="DB371" s="96">
        <v>166140582.40269336</v>
      </c>
      <c r="DC371" s="96">
        <v>5380</v>
      </c>
      <c r="DD371" s="96">
        <v>142060963.53772396</v>
      </c>
      <c r="DE371" s="96">
        <v>2420</v>
      </c>
      <c r="DF371" s="96">
        <v>65673638.843900248</v>
      </c>
      <c r="DG371" s="96">
        <v>390</v>
      </c>
      <c r="DH371" s="96">
        <v>14824863.818688</v>
      </c>
      <c r="DI371" s="96">
        <v>3237</v>
      </c>
      <c r="DJ371" s="96">
        <v>109060065.34684801</v>
      </c>
      <c r="DK371" s="96">
        <v>597</v>
      </c>
      <c r="DL371" s="96">
        <v>25072113.110384997</v>
      </c>
      <c r="DM371" s="96">
        <v>1821</v>
      </c>
      <c r="DN371" s="96">
        <v>100351775.38117599</v>
      </c>
      <c r="DO371" s="96">
        <v>0</v>
      </c>
      <c r="DP371" s="96">
        <v>0</v>
      </c>
      <c r="DQ371" s="96">
        <v>221233.66666666666</v>
      </c>
      <c r="DR371" s="96">
        <v>7589783864.6029968</v>
      </c>
    </row>
    <row r="372" spans="1:122" s="71" customFormat="1" ht="21.75" hidden="1" customHeight="1" x14ac:dyDescent="0.2">
      <c r="A372" s="142" t="s">
        <v>504</v>
      </c>
      <c r="B372" s="143"/>
      <c r="C372" s="94" t="s">
        <v>495</v>
      </c>
      <c r="D372" s="94"/>
      <c r="E372" s="94"/>
      <c r="F372" s="94"/>
      <c r="G372" s="95"/>
      <c r="H372" s="95"/>
      <c r="I372" s="95"/>
      <c r="J372" s="95"/>
      <c r="K372" s="95"/>
      <c r="L372" s="95"/>
      <c r="M372" s="95"/>
      <c r="N372" s="95"/>
      <c r="O372" s="96">
        <v>16618</v>
      </c>
      <c r="P372" s="96">
        <v>671293083.66404903</v>
      </c>
      <c r="Q372" s="96">
        <v>15759</v>
      </c>
      <c r="R372" s="96">
        <v>750503713.43947995</v>
      </c>
      <c r="S372" s="96">
        <v>6192</v>
      </c>
      <c r="T372" s="96">
        <v>230414328.11473998</v>
      </c>
      <c r="U372" s="96">
        <v>1715</v>
      </c>
      <c r="V372" s="96">
        <v>49855377.735239998</v>
      </c>
      <c r="W372" s="96">
        <v>5487</v>
      </c>
      <c r="X372" s="96">
        <v>395649607.41367584</v>
      </c>
      <c r="Y372" s="96">
        <v>3476</v>
      </c>
      <c r="Z372" s="96">
        <v>133470565.18796001</v>
      </c>
      <c r="AA372" s="96">
        <v>2145</v>
      </c>
      <c r="AB372" s="96">
        <v>79134676.359200001</v>
      </c>
      <c r="AC372" s="96">
        <v>141</v>
      </c>
      <c r="AD372" s="96">
        <v>23051832.66925</v>
      </c>
      <c r="AE372" s="96">
        <v>6538</v>
      </c>
      <c r="AF372" s="96">
        <v>335210030.36675</v>
      </c>
      <c r="AG372" s="96">
        <v>10740</v>
      </c>
      <c r="AH372" s="96">
        <v>314243520.23679984</v>
      </c>
      <c r="AI372" s="96">
        <v>410</v>
      </c>
      <c r="AJ372" s="96">
        <v>11531585.708950998</v>
      </c>
      <c r="AK372" s="96">
        <v>250</v>
      </c>
      <c r="AL372" s="96">
        <v>7737885.9681200003</v>
      </c>
      <c r="AM372" s="96">
        <v>4725</v>
      </c>
      <c r="AN372" s="96">
        <v>99493273.328679979</v>
      </c>
      <c r="AO372" s="96">
        <v>12340</v>
      </c>
      <c r="AP372" s="96">
        <v>423122718.15770882</v>
      </c>
      <c r="AQ372" s="96">
        <v>1640</v>
      </c>
      <c r="AR372" s="96">
        <v>48357807.823248006</v>
      </c>
      <c r="AS372" s="96">
        <v>14867</v>
      </c>
      <c r="AT372" s="96">
        <v>599680581.34346211</v>
      </c>
      <c r="AU372" s="96">
        <v>2065</v>
      </c>
      <c r="AV372" s="96">
        <v>153223170.28048795</v>
      </c>
      <c r="AW372" s="96">
        <v>2240</v>
      </c>
      <c r="AX372" s="96">
        <v>69759858.968800008</v>
      </c>
      <c r="AY372" s="96">
        <v>1268</v>
      </c>
      <c r="AZ372" s="96">
        <v>61274239.025999993</v>
      </c>
      <c r="BA372" s="96">
        <v>1200</v>
      </c>
      <c r="BB372" s="96">
        <v>37212607.335287996</v>
      </c>
      <c r="BC372" s="96">
        <v>3422</v>
      </c>
      <c r="BD372" s="96">
        <v>90048531.786751986</v>
      </c>
      <c r="BE372" s="96">
        <v>1910</v>
      </c>
      <c r="BF372" s="96">
        <v>50895251.42239999</v>
      </c>
      <c r="BG372" s="96">
        <v>2128</v>
      </c>
      <c r="BH372" s="96">
        <v>56268672.825904012</v>
      </c>
      <c r="BI372" s="96">
        <v>8780</v>
      </c>
      <c r="BJ372" s="96">
        <v>189515028.31060797</v>
      </c>
      <c r="BK372" s="96">
        <v>14765</v>
      </c>
      <c r="BL372" s="96">
        <v>340250172.19747406</v>
      </c>
      <c r="BM372" s="96">
        <v>10720</v>
      </c>
      <c r="BN372" s="96">
        <v>279119871.974944</v>
      </c>
      <c r="BO372" s="96">
        <v>4905</v>
      </c>
      <c r="BP372" s="96">
        <v>149833609.4985576</v>
      </c>
      <c r="BQ372" s="96">
        <v>3127</v>
      </c>
      <c r="BR372" s="96">
        <v>139474142.49845996</v>
      </c>
      <c r="BS372" s="96">
        <v>2960</v>
      </c>
      <c r="BT372" s="96">
        <v>65550385.228019997</v>
      </c>
      <c r="BU372" s="96">
        <v>540</v>
      </c>
      <c r="BV372" s="96">
        <v>10312675.966823999</v>
      </c>
      <c r="BW372" s="96">
        <v>90</v>
      </c>
      <c r="BX372" s="96">
        <v>2538063.83292</v>
      </c>
      <c r="BY372" s="96">
        <v>40</v>
      </c>
      <c r="BZ372" s="96">
        <v>1177397.9817599999</v>
      </c>
      <c r="CA372" s="96">
        <v>1742</v>
      </c>
      <c r="CB372" s="96">
        <v>45543359.923600003</v>
      </c>
      <c r="CC372" s="96">
        <v>1340</v>
      </c>
      <c r="CD372" s="96">
        <v>43005460.489991993</v>
      </c>
      <c r="CE372" s="96">
        <v>435</v>
      </c>
      <c r="CF372" s="96">
        <v>11872766.723663999</v>
      </c>
      <c r="CG372" s="96">
        <v>960</v>
      </c>
      <c r="CH372" s="96">
        <v>16634914.655435998</v>
      </c>
      <c r="CI372" s="96">
        <v>2759</v>
      </c>
      <c r="CJ372" s="96">
        <v>53771986.912028007</v>
      </c>
      <c r="CK372" s="96">
        <v>3280</v>
      </c>
      <c r="CL372" s="96">
        <v>75831993.46122402</v>
      </c>
      <c r="CM372" s="96">
        <v>9269</v>
      </c>
      <c r="CN372" s="96">
        <v>268175765.7662622</v>
      </c>
      <c r="CO372" s="96">
        <v>5134.666666666667</v>
      </c>
      <c r="CP372" s="96">
        <v>161340632.11414763</v>
      </c>
      <c r="CQ372" s="96">
        <v>2295</v>
      </c>
      <c r="CR372" s="96">
        <v>60257629.442779988</v>
      </c>
      <c r="CS372" s="96">
        <v>3130</v>
      </c>
      <c r="CT372" s="96">
        <v>100263386.7041453</v>
      </c>
      <c r="CU372" s="96">
        <v>2736</v>
      </c>
      <c r="CV372" s="96">
        <v>76167895.630041599</v>
      </c>
      <c r="CW372" s="96">
        <v>3909</v>
      </c>
      <c r="CX372" s="96">
        <v>117523357.23695955</v>
      </c>
      <c r="CY372" s="96">
        <v>3140</v>
      </c>
      <c r="CZ372" s="96">
        <v>104260172.56069802</v>
      </c>
      <c r="DA372" s="96">
        <v>5240</v>
      </c>
      <c r="DB372" s="96">
        <v>166140582.40269336</v>
      </c>
      <c r="DC372" s="96">
        <v>5380</v>
      </c>
      <c r="DD372" s="96">
        <v>142060963.53772396</v>
      </c>
      <c r="DE372" s="96">
        <v>2420</v>
      </c>
      <c r="DF372" s="96">
        <v>65673638.843900248</v>
      </c>
      <c r="DG372" s="96">
        <v>390</v>
      </c>
      <c r="DH372" s="96">
        <v>14824863.818688</v>
      </c>
      <c r="DI372" s="96">
        <v>3237</v>
      </c>
      <c r="DJ372" s="96">
        <v>109060065.34684801</v>
      </c>
      <c r="DK372" s="96">
        <v>597</v>
      </c>
      <c r="DL372" s="96">
        <v>25072113.110384997</v>
      </c>
      <c r="DM372" s="96">
        <v>1932</v>
      </c>
      <c r="DN372" s="96">
        <v>104080118.52246797</v>
      </c>
      <c r="DO372" s="96">
        <v>0</v>
      </c>
      <c r="DP372" s="96">
        <v>0</v>
      </c>
      <c r="DQ372" s="96">
        <v>222528.66666666666</v>
      </c>
      <c r="DR372" s="96">
        <v>7630765933.8561974</v>
      </c>
    </row>
    <row r="373" spans="1:122" s="71" customFormat="1" ht="19.5" hidden="1" customHeight="1" x14ac:dyDescent="0.2">
      <c r="A373" s="92"/>
      <c r="B373" s="93"/>
      <c r="C373" s="94" t="s">
        <v>505</v>
      </c>
      <c r="D373" s="94"/>
      <c r="E373" s="94"/>
      <c r="F373" s="94"/>
      <c r="G373" s="95"/>
      <c r="H373" s="95"/>
      <c r="I373" s="95"/>
      <c r="J373" s="95"/>
      <c r="K373" s="95"/>
      <c r="L373" s="95"/>
      <c r="M373" s="95"/>
      <c r="N373" s="95"/>
      <c r="O373" s="96">
        <f>SUM(O363-O364)</f>
        <v>-69</v>
      </c>
      <c r="P373" s="96">
        <f t="shared" ref="P373:CA373" si="3322">SUM(P363-P364)</f>
        <v>-9814682.0836751461</v>
      </c>
      <c r="Q373" s="96">
        <f t="shared" si="3322"/>
        <v>0</v>
      </c>
      <c r="R373" s="96">
        <f t="shared" si="3322"/>
        <v>1703189.2582832575</v>
      </c>
      <c r="S373" s="96">
        <f t="shared" si="3322"/>
        <v>0</v>
      </c>
      <c r="T373" s="96">
        <f t="shared" si="3322"/>
        <v>25503260.83223328</v>
      </c>
      <c r="U373" s="96">
        <f t="shared" si="3322"/>
        <v>243</v>
      </c>
      <c r="V373" s="96">
        <f t="shared" si="3322"/>
        <v>8490171.2797999978</v>
      </c>
      <c r="W373" s="96">
        <f t="shared" si="3322"/>
        <v>373</v>
      </c>
      <c r="X373" s="96">
        <f t="shared" si="3322"/>
        <v>51928027.924972534</v>
      </c>
      <c r="Y373" s="96">
        <f t="shared" si="3322"/>
        <v>0</v>
      </c>
      <c r="Z373" s="96">
        <f t="shared" si="3322"/>
        <v>930012.39385831356</v>
      </c>
      <c r="AA373" s="96">
        <f t="shared" si="3322"/>
        <v>-191</v>
      </c>
      <c r="AB373" s="96">
        <f t="shared" si="3322"/>
        <v>3202296.0178416669</v>
      </c>
      <c r="AC373" s="96">
        <f t="shared" si="3322"/>
        <v>0</v>
      </c>
      <c r="AD373" s="96">
        <f t="shared" si="3322"/>
        <v>-276427.92078124732</v>
      </c>
      <c r="AE373" s="96">
        <f t="shared" si="3322"/>
        <v>0</v>
      </c>
      <c r="AF373" s="96">
        <f t="shared" si="3322"/>
        <v>0</v>
      </c>
      <c r="AG373" s="96">
        <f t="shared" si="3322"/>
        <v>0</v>
      </c>
      <c r="AH373" s="96">
        <f t="shared" si="3322"/>
        <v>0</v>
      </c>
      <c r="AI373" s="96">
        <f t="shared" si="3322"/>
        <v>0</v>
      </c>
      <c r="AJ373" s="96">
        <f t="shared" si="3322"/>
        <v>0</v>
      </c>
      <c r="AK373" s="96">
        <f t="shared" si="3322"/>
        <v>0</v>
      </c>
      <c r="AL373" s="96">
        <f t="shared" si="3322"/>
        <v>-177420.35640000086</v>
      </c>
      <c r="AM373" s="96">
        <f t="shared" si="3322"/>
        <v>0</v>
      </c>
      <c r="AN373" s="96">
        <f t="shared" si="3322"/>
        <v>200565.16133499146</v>
      </c>
      <c r="AO373" s="96">
        <f t="shared" si="3322"/>
        <v>-125</v>
      </c>
      <c r="AP373" s="96">
        <f t="shared" si="3322"/>
        <v>-14037202.808003247</v>
      </c>
      <c r="AQ373" s="96">
        <f t="shared" si="3322"/>
        <v>-66</v>
      </c>
      <c r="AR373" s="96">
        <f t="shared" si="3322"/>
        <v>-2779235.3913099915</v>
      </c>
      <c r="AS373" s="96">
        <f t="shared" si="3322"/>
        <v>-138</v>
      </c>
      <c r="AT373" s="96">
        <f t="shared" si="3322"/>
        <v>-22044319.721482992</v>
      </c>
      <c r="AU373" s="96">
        <f t="shared" si="3322"/>
        <v>0</v>
      </c>
      <c r="AV373" s="96">
        <f t="shared" si="3322"/>
        <v>9618774.935559988</v>
      </c>
      <c r="AW373" s="96">
        <f t="shared" si="3322"/>
        <v>0</v>
      </c>
      <c r="AX373" s="96">
        <f t="shared" si="3322"/>
        <v>0</v>
      </c>
      <c r="AY373" s="96">
        <f t="shared" si="3322"/>
        <v>-74</v>
      </c>
      <c r="AZ373" s="96">
        <f t="shared" si="3322"/>
        <v>-2084626.0329999924</v>
      </c>
      <c r="BA373" s="96">
        <f t="shared" si="3322"/>
        <v>0</v>
      </c>
      <c r="BB373" s="96">
        <f t="shared" si="3322"/>
        <v>1244414.9736899957</v>
      </c>
      <c r="BC373" s="96">
        <f t="shared" si="3322"/>
        <v>-63</v>
      </c>
      <c r="BD373" s="96">
        <f t="shared" si="3322"/>
        <v>-1697645.8482200056</v>
      </c>
      <c r="BE373" s="96">
        <f t="shared" si="3322"/>
        <v>8</v>
      </c>
      <c r="BF373" s="96">
        <f t="shared" si="3322"/>
        <v>217961.7006875053</v>
      </c>
      <c r="BG373" s="96">
        <f t="shared" si="3322"/>
        <v>-60</v>
      </c>
      <c r="BH373" s="96">
        <f t="shared" si="3322"/>
        <v>-2130212.354719162</v>
      </c>
      <c r="BI373" s="96">
        <f t="shared" si="3322"/>
        <v>-215</v>
      </c>
      <c r="BJ373" s="96">
        <f t="shared" si="3322"/>
        <v>-4969405.7844200134</v>
      </c>
      <c r="BK373" s="96">
        <f t="shared" si="3322"/>
        <v>0</v>
      </c>
      <c r="BL373" s="96">
        <f t="shared" si="3322"/>
        <v>2294072.11601758</v>
      </c>
      <c r="BM373" s="96">
        <f t="shared" si="3322"/>
        <v>-96</v>
      </c>
      <c r="BN373" s="96">
        <f t="shared" si="3322"/>
        <v>-5673559.6273533404</v>
      </c>
      <c r="BO373" s="96">
        <f t="shared" si="3322"/>
        <v>0</v>
      </c>
      <c r="BP373" s="96">
        <f t="shared" si="3322"/>
        <v>-1476114.4816600084</v>
      </c>
      <c r="BQ373" s="96">
        <f t="shared" si="3322"/>
        <v>0</v>
      </c>
      <c r="BR373" s="96">
        <f t="shared" si="3322"/>
        <v>0</v>
      </c>
      <c r="BS373" s="96">
        <f t="shared" si="3322"/>
        <v>78</v>
      </c>
      <c r="BT373" s="96">
        <f t="shared" si="3322"/>
        <v>6005938.7352999896</v>
      </c>
      <c r="BU373" s="96">
        <f t="shared" si="3322"/>
        <v>18</v>
      </c>
      <c r="BV373" s="96">
        <f t="shared" si="3322"/>
        <v>676167.17718666606</v>
      </c>
      <c r="BW373" s="96">
        <f t="shared" si="3322"/>
        <v>0</v>
      </c>
      <c r="BX373" s="96">
        <f t="shared" si="3322"/>
        <v>0</v>
      </c>
      <c r="BY373" s="96">
        <f t="shared" si="3322"/>
        <v>0</v>
      </c>
      <c r="BZ373" s="96">
        <f t="shared" si="3322"/>
        <v>0</v>
      </c>
      <c r="CA373" s="96">
        <f t="shared" si="3322"/>
        <v>0</v>
      </c>
      <c r="CB373" s="96">
        <f t="shared" ref="CB373:DR373" si="3323">SUM(CB363-CB364)</f>
        <v>7031718.0891999826</v>
      </c>
      <c r="CC373" s="96">
        <f t="shared" si="3323"/>
        <v>0</v>
      </c>
      <c r="CD373" s="96">
        <f t="shared" si="3323"/>
        <v>621265.36639999598</v>
      </c>
      <c r="CE373" s="96">
        <f t="shared" si="3323"/>
        <v>0</v>
      </c>
      <c r="CF373" s="96">
        <f t="shared" si="3323"/>
        <v>392240.72325666994</v>
      </c>
      <c r="CG373" s="96">
        <f t="shared" si="3323"/>
        <v>0</v>
      </c>
      <c r="CH373" s="96">
        <f t="shared" si="3323"/>
        <v>0</v>
      </c>
      <c r="CI373" s="96">
        <f t="shared" si="3323"/>
        <v>0</v>
      </c>
      <c r="CJ373" s="96">
        <f t="shared" si="3323"/>
        <v>0</v>
      </c>
      <c r="CK373" s="96">
        <f t="shared" si="3323"/>
        <v>-206</v>
      </c>
      <c r="CL373" s="96">
        <f t="shared" si="3323"/>
        <v>-8577630.8813226894</v>
      </c>
      <c r="CM373" s="96">
        <f t="shared" si="3323"/>
        <v>0</v>
      </c>
      <c r="CN373" s="96">
        <f t="shared" si="3323"/>
        <v>1432673.730578959</v>
      </c>
      <c r="CO373" s="96">
        <f t="shared" si="3323"/>
        <v>-119</v>
      </c>
      <c r="CP373" s="96">
        <f t="shared" si="3323"/>
        <v>-7229333.8683229685</v>
      </c>
      <c r="CQ373" s="96">
        <f t="shared" si="3323"/>
        <v>-72</v>
      </c>
      <c r="CR373" s="96">
        <f t="shared" si="3323"/>
        <v>-3883031.4196333364</v>
      </c>
      <c r="CS373" s="96">
        <f t="shared" si="3323"/>
        <v>-22</v>
      </c>
      <c r="CT373" s="96">
        <f t="shared" si="3323"/>
        <v>-1460389.4841199964</v>
      </c>
      <c r="CU373" s="96">
        <f t="shared" si="3323"/>
        <v>0</v>
      </c>
      <c r="CV373" s="96">
        <f t="shared" si="3323"/>
        <v>0</v>
      </c>
      <c r="CW373" s="96">
        <f t="shared" si="3323"/>
        <v>0</v>
      </c>
      <c r="CX373" s="96">
        <f t="shared" si="3323"/>
        <v>-3749696.0161164105</v>
      </c>
      <c r="CY373" s="96">
        <f t="shared" si="3323"/>
        <v>-48</v>
      </c>
      <c r="CZ373" s="96">
        <f t="shared" si="3323"/>
        <v>-2316945.4324604124</v>
      </c>
      <c r="DA373" s="96">
        <f t="shared" si="3323"/>
        <v>-45</v>
      </c>
      <c r="DB373" s="96">
        <f t="shared" si="3323"/>
        <v>-8865724.6621593237</v>
      </c>
      <c r="DC373" s="96">
        <f t="shared" si="3323"/>
        <v>0</v>
      </c>
      <c r="DD373" s="96">
        <f t="shared" si="3323"/>
        <v>0</v>
      </c>
      <c r="DE373" s="96">
        <f t="shared" si="3323"/>
        <v>-62</v>
      </c>
      <c r="DF373" s="96">
        <f t="shared" si="3323"/>
        <v>-3930190.461516656</v>
      </c>
      <c r="DG373" s="96">
        <f t="shared" si="3323"/>
        <v>0</v>
      </c>
      <c r="DH373" s="96">
        <f t="shared" si="3323"/>
        <v>0</v>
      </c>
      <c r="DI373" s="96">
        <f t="shared" si="3323"/>
        <v>-61</v>
      </c>
      <c r="DJ373" s="96">
        <f t="shared" si="3323"/>
        <v>-5912596.1459600031</v>
      </c>
      <c r="DK373" s="96">
        <f t="shared" si="3323"/>
        <v>33</v>
      </c>
      <c r="DL373" s="96">
        <f t="shared" si="3323"/>
        <v>1741791.4408500008</v>
      </c>
      <c r="DM373" s="96">
        <f t="shared" si="3323"/>
        <v>0</v>
      </c>
      <c r="DN373" s="96">
        <f t="shared" si="3323"/>
        <v>0</v>
      </c>
      <c r="DO373" s="96">
        <f t="shared" si="3323"/>
        <v>0</v>
      </c>
      <c r="DP373" s="96">
        <f t="shared" si="3323"/>
        <v>0</v>
      </c>
      <c r="DQ373" s="96">
        <f t="shared" si="3323"/>
        <v>-999</v>
      </c>
      <c r="DR373" s="96">
        <f t="shared" si="3323"/>
        <v>10148151.074416161</v>
      </c>
    </row>
    <row r="374" spans="1:122" x14ac:dyDescent="0.25">
      <c r="P374" s="73"/>
      <c r="AD374" s="73"/>
      <c r="AN374" s="73"/>
      <c r="BP374" s="73"/>
      <c r="CN374" s="73"/>
      <c r="CP374" s="73"/>
      <c r="CR374" s="73"/>
      <c r="CZ374" s="73"/>
      <c r="DB374" s="73"/>
      <c r="DD374" s="73"/>
      <c r="DR374" s="73"/>
    </row>
    <row r="375" spans="1:122" hidden="1" x14ac:dyDescent="0.25"/>
    <row r="376" spans="1:122" hidden="1" x14ac:dyDescent="0.25">
      <c r="T376" s="5">
        <v>27463579.77241667</v>
      </c>
      <c r="BL376" s="5">
        <v>1803424.5629166667</v>
      </c>
    </row>
    <row r="377" spans="1:122" hidden="1" x14ac:dyDescent="0.25">
      <c r="T377" s="73">
        <f>T196-T376</f>
        <v>31956164.107583325</v>
      </c>
      <c r="BL377" s="73">
        <f>BL196-BL376</f>
        <v>-1654875.2032166668</v>
      </c>
    </row>
    <row r="378" spans="1:122" hidden="1" x14ac:dyDescent="0.25"/>
    <row r="379" spans="1:122" ht="31.5" hidden="1" x14ac:dyDescent="0.25">
      <c r="C379" s="74" t="s">
        <v>506</v>
      </c>
      <c r="O379" s="75">
        <f>SUM(O31,O45,O109,O121,O175,O189,O195,O196,O227,O228,O232,O234,O236,O237,O241,O264,O265,O270,O280,O281,O284,O294,O300,O313,O314,O315,O316,O317,O326,O327,O328,O346,O348,O352)</f>
        <v>2094</v>
      </c>
      <c r="Q379" s="75">
        <f>SUM(Q31,Q45,Q109,Q121,Q175,Q189,Q195,Q196,Q227,Q228,Q232,Q234,Q236,Q237,Q241,Q264,Q265,Q270,Q280,Q281,Q284,Q294,Q300,Q313,Q314,Q315,Q316,Q317,Q326,Q327,Q328,Q346,Q348,Q352)</f>
        <v>3557</v>
      </c>
      <c r="S379" s="75">
        <f>SUM(S31,S45,S109,S121,S175,S189,S195,S196,S227,S228,S232,S234,S236,S237,S241,S264,S265,S270,S280,S281,S284,S294,S300,S313,S314,S315,S316,S317,S326,S327,S328,S346,S348,S352)</f>
        <v>5944</v>
      </c>
      <c r="U379" s="75">
        <f>SUM(U31,U45,U109,U121,U175,U189,U195,U196,U227,U228,U232,U234,U236,U237,U241,U264,U265,U270,U280,U281,U284,U294,U300,U313,U314,U315,U316,U317,U326,U327,U328,U346,U348,U352)</f>
        <v>286</v>
      </c>
      <c r="W379" s="75">
        <f>SUM(W31,W45,W109,W121,W175,W189,W195,W196,W227,W228,W232,W234,W236,W237,W241,W264,W265,W270,W280,W281,W284,W294,W300,W313,W314,W315,W316,W317,W326,W327,W328,W346,W348,W352)</f>
        <v>218</v>
      </c>
      <c r="Y379" s="75">
        <f>SUM(Y31,Y45,Y109,Y121,Y175,Y189,Y195,Y196,Y227,Y228,Y232,Y234,Y236,Y237,Y241,Y264,Y265,Y270,Y280,Y281,Y284,Y294,Y300,Y313,Y314,Y315,Y316,Y317,Y326,Y327,Y328,Y346,Y348,Y352)</f>
        <v>637</v>
      </c>
      <c r="AA379" s="75">
        <f>SUM(AA31,AA45,AA109,AA121,AA175,AA189,AA195,AA196,AA227,AA228,AA232,AA234,AA236,AA237,AA241,AA264,AA265,AA270,AA280,AA281,AA284,AA294,AA300,AA313,AA314,AA315,AA316,AA317,AA326,AA327,AA328,AA346,AA348,AA352)</f>
        <v>95</v>
      </c>
      <c r="AC379" s="75">
        <f>SUM(AC31,AC45,AC109,AC121,AC175,AC189,AC195,AC196,AC227,AC228,AC232,AC234,AC236,AC237,AC241,AC264,AC265,AC270,AC280,AC281,AC284,AC294,AC300,AC313,AC314,AC315,AC316,AC317,AC326,AC327,AC328,AC346,AC348,AC352)</f>
        <v>22</v>
      </c>
      <c r="AE379" s="75">
        <f>SUM(AE31,AE45,AE109,AE121,AE175,AE189,AE195,AE196,AE227,AE228,AE232,AE234,AE236,AE237,AE241,AE264,AE265,AE270,AE280,AE281,AE284,AE294,AE300,AE313,AE314,AE315,AE316,AE317,AE326,AE327,AE328,AE346,AE348,AE352)</f>
        <v>0</v>
      </c>
      <c r="AG379" s="75">
        <f>SUM(AG31,AG45,AG109,AG121,AG175,AG189,AG195,AG196,AG227,AG228,AG232,AG234,AG236,AG237,AG241,AG264,AG265,AG270,AG280,AG281,AG284,AG294,AG300,AG313,AG314,AG315,AG316,AG317,AG326,AG327,AG328,AG346,AG348,AG352)</f>
        <v>477</v>
      </c>
      <c r="AI379" s="75">
        <f>SUM(AI31,AI45,AI109,AI121,AI175,AI189,AI195,AI196,AI227,AI228,AI232,AI234,AI236,AI237,AI241,AI264,AI265,AI270,AI280,AI281,AI284,AI294,AI300,AI313,AI314,AI315,AI316,AI317,AI326,AI327,AI328,AI346,AI348,AI352)</f>
        <v>142</v>
      </c>
      <c r="AK379" s="75">
        <f>SUM(AK31,AK45,AK109,AK121,AK175,AK189,AK195,AK196,AK227,AK228,AK232,AK234,AK236,AK237,AK241,AK264,AK265,AK270,AK280,AK281,AK284,AK294,AK300,AK313,AK314,AK315,AK316,AK317,AK326,AK327,AK328,AK346,AK348,AK352)</f>
        <v>40</v>
      </c>
      <c r="AM379" s="75">
        <f>SUM(AM31,AM45,AM109,AM121,AM175,AM189,AM195,AM196,AM227,AM228,AM232,AM234,AM236,AM237,AM241,AM264,AM265,AM270,AM280,AM281,AM284,AM294,AM300,AM313,AM314,AM315,AM316,AM317,AM326,AM327,AM328,AM346,AM348,AM352)</f>
        <v>336</v>
      </c>
      <c r="AO379" s="75">
        <f>SUM(AO31,AO45,AO109,AO121,AO175,AO189,AO195,AO196,AO227,AO228,AO232,AO234,AO236,AO237,AO241,AO264,AO265,AO270,AO280,AO281,AO284,AO294,AO300,AO313,AO314,AO315,AO316,AO317,AO326,AO327,AO328,AO346,AO348,AO352)</f>
        <v>2020</v>
      </c>
      <c r="AQ379" s="75">
        <f>SUM(AQ31,AQ45,AQ109,AQ121,AQ175,AQ189,AQ195,AQ196,AQ227,AQ228,AQ232,AQ234,AQ236,AQ237,AQ241,AQ264,AQ265,AQ270,AQ280,AQ281,AQ284,AQ294,AQ300,AQ313,AQ314,AQ315,AQ316,AQ317,AQ326,AQ327,AQ328,AQ346,AQ348,AQ352)</f>
        <v>532</v>
      </c>
      <c r="AS379" s="75">
        <f>SUM(AS31,AS45,AS109,AS121,AS175,AS189,AS195,AS196,AS227,AS228,AS232,AS234,AS236,AS237,AS241,AS264,AS265,AS270,AS280,AS281,AS284,AS294,AS300,AS313,AS314,AS315,AS316,AS317,AS326,AS327,AS328,AS346,AS348,AS352)</f>
        <v>2348</v>
      </c>
      <c r="AU379" s="75">
        <f>SUM(AU31,AU45,AU109,AU121,AU175,AU189,AU195,AU196,AU227,AU228,AU232,AU234,AU236,AU237,AU241,AU264,AU265,AU270,AU280,AU281,AU284,AU294,AU300,AU313,AU314,AU315,AU316,AU317,AU326,AU327,AU328,AU346,AU348,AU352)</f>
        <v>108</v>
      </c>
      <c r="AW379" s="75">
        <f>SUM(AW31,AW45,AW109,AW121,AW175,AW189,AW195,AW196,AW227,AW228,AW232,AW234,AW236,AW237,AW241,AW264,AW265,AW270,AW280,AW281,AW284,AW294,AW300,AW313,AW314,AW315,AW316,AW317,AW326,AW327,AW328,AW346,AW348,AW352)</f>
        <v>0</v>
      </c>
      <c r="AY379" s="75">
        <f>SUM(AY31,AY45,AY109,AY121,AY175,AY189,AY195,AY196,AY227,AY228,AY232,AY234,AY236,AY237,AY241,AY264,AY265,AY270,AY280,AY281,AY284,AY294,AY300,AY313,AY314,AY315,AY316,AY317,AY326,AY327,AY328,AY346,AY348,AY352)</f>
        <v>0</v>
      </c>
      <c r="BA379" s="75">
        <f>SUM(BA31,BA45,BA109,BA121,BA175,BA189,BA195,BA196,BA227,BA228,BA232,BA234,BA236,BA237,BA241,BA264,BA265,BA270,BA280,BA281,BA284,BA294,BA300,BA313,BA314,BA315,BA316,BA317,BA326,BA327,BA328,BA346,BA348,BA352)</f>
        <v>225</v>
      </c>
      <c r="BC379" s="75">
        <f>SUM(BC31,BC45,BC109,BC121,BC175,BC189,BC195,BC196,BC227,BC228,BC232,BC234,BC236,BC237,BC241,BC264,BC265,BC270,BC280,BC281,BC284,BC294,BC300,BC313,BC314,BC315,BC316,BC317,BC326,BC327,BC328,BC346,BC348,BC352)</f>
        <v>0</v>
      </c>
      <c r="BE379" s="75">
        <f>SUM(BE31,BE45,BE109,BE121,BE175,BE189,BE195,BE196,BE227,BE228,BE232,BE234,BE236,BE237,BE241,BE264,BE265,BE270,BE280,BE281,BE284,BE294,BE300,BE313,BE314,BE315,BE316,BE317,BE326,BE327,BE328,BE346,BE348,BE352)</f>
        <v>0</v>
      </c>
      <c r="BG379" s="75">
        <f>SUM(BG31,BG45,BG109,BG121,BG175,BG189,BG195,BG196,BG227,BG228,BG232,BG234,BG236,BG237,BG241,BG264,BG265,BG270,BG280,BG281,BG284,BG294,BG300,BG313,BG314,BG315,BG316,BG317,BG326,BG327,BG328,BG346,BG348,BG352)</f>
        <v>0</v>
      </c>
      <c r="BI379" s="75">
        <f>SUM(BI31,BI45,BI109,BI121,BI175,BI189,BI195,BI196,BI227,BI228,BI232,BI234,BI236,BI237,BI241,BI264,BI265,BI270,BI280,BI281,BI284,BI294,BI300,BI313,BI314,BI315,BI316,BI317,BI326,BI327,BI328,BI346,BI348,BI352)</f>
        <v>0</v>
      </c>
      <c r="BK379" s="75">
        <f>SUM(BK31,BK45,BK109,BK121,BK175,BK189,BK195,BK196,BK227,BK228,BK232,BK234,BK236,BK237,BK241,BK264,BK265,BK270,BK280,BK281,BK284,BK294,BK300,BK313,BK314,BK315,BK316,BK317,BK326,BK327,BK328,BK346,BK348,BK352)</f>
        <v>2031</v>
      </c>
      <c r="BM379" s="75">
        <f>SUM(BM31,BM45,BM109,BM121,BM175,BM189,BM195,BM196,BM227,BM228,BM232,BM234,BM236,BM237,BM241,BM264,BM265,BM270,BM280,BM281,BM284,BM294,BM300,BM313,BM314,BM315,BM316,BM317,BM326,BM327,BM328,BM346,BM348,BM352)</f>
        <v>1589</v>
      </c>
      <c r="BO379" s="75">
        <f>SUM(BO31,BO45,BO109,BO121,BO175,BO189,BO195,BO196,BO227,BO228,BO232,BO234,BO236,BO237,BO241,BO264,BO265,BO270,BO280,BO281,BO284,BO294,BO300,BO313,BO314,BO315,BO316,BO317,BO326,BO327,BO328,BO346,BO348,BO352)</f>
        <v>564</v>
      </c>
      <c r="BQ379" s="75">
        <f>SUM(BQ31,BQ45,BQ109,BQ121,BQ175,BQ189,BQ195,BQ196,BQ227,BQ228,BQ232,BQ234,BQ236,BQ237,BQ241,BQ264,BQ265,BQ270,BQ280,BQ281,BQ284,BQ294,BQ300,BQ313,BQ314,BQ315,BQ316,BQ317,BQ326,BQ327,BQ328,BQ346,BQ348,BQ352)</f>
        <v>887</v>
      </c>
      <c r="BS379" s="75">
        <f>SUM(BS31,BS45,BS109,BS121,BS175,BS189,BS195,BS196,BS227,BS228,BS232,BS234,BS236,BS237,BS241,BS264,BS265,BS270,BS280,BS281,BS284,BS294,BS300,BS313,BS314,BS315,BS316,BS317,BS326,BS327,BS328,BS346,BS348,BS352)</f>
        <v>678</v>
      </c>
      <c r="BU379" s="75">
        <f>SUM(BU31,BU45,BU109,BU121,BU175,BU189,BU195,BU196,BU227,BU228,BU232,BU234,BU236,BU237,BU241,BU264,BU265,BU270,BU280,BU281,BU284,BU294,BU300,BU313,BU314,BU315,BU316,BU317,BU326,BU327,BU328,BU346,BU348,BU352)</f>
        <v>257</v>
      </c>
      <c r="BW379" s="75">
        <f>SUM(BW31,BW45,BW109,BW121,BW175,BW189,BW195,BW196,BW227,BW228,BW232,BW234,BW236,BW237,BW241,BW264,BW265,BW270,BW280,BW281,BW284,BW294,BW300,BW313,BW314,BW315,BW316,BW317,BW326,BW327,BW328,BW346,BW348,BW352)</f>
        <v>28</v>
      </c>
      <c r="BY379" s="75">
        <f>SUM(BY31,BY45,BY109,BY121,BY175,BY189,BY195,BY196,BY227,BY228,BY232,BY234,BY236,BY237,BY241,BY264,BY265,BY270,BY280,BY281,BY284,BY294,BY300,BY313,BY314,BY315,BY316,BY317,BY326,BY327,BY328,BY346,BY348,BY352)</f>
        <v>0</v>
      </c>
      <c r="CA379" s="75">
        <f>SUM(CA31,CA45,CA109,CA121,CA175,CA189,CA195,CA196,CA227,CA228,CA232,CA234,CA236,CA237,CA241,CA264,CA265,CA270,CA280,CA281,CA284,CA294,CA300,CA313,CA314,CA315,CA316,CA317,CA326,CA327,CA328,CA346,CA348,CA352)</f>
        <v>520</v>
      </c>
      <c r="CC379" s="75">
        <f>SUM(CC31,CC45,CC109,CC121,CC175,CC189,CC195,CC196,CC227,CC228,CC232,CC234,CC236,CC237,CC241,CC264,CC265,CC270,CC280,CC281,CC284,CC294,CC300,CC313,CC314,CC315,CC316,CC317,CC326,CC327,CC328,CC346,CC348,CC352)</f>
        <v>178</v>
      </c>
      <c r="CE379" s="75">
        <f>SUM(CE31,CE45,CE109,CE121,CE175,CE189,CE195,CE196,CE227,CE228,CE232,CE234,CE236,CE237,CE241,CE264,CE265,CE270,CE280,CE281,CE284,CE294,CE300,CE313,CE314,CE315,CE316,CE317,CE326,CE327,CE328,CE346,CE348,CE352)</f>
        <v>30</v>
      </c>
      <c r="CG379" s="75">
        <f>SUM(CG31,CG45,CG109,CG121,CG175,CG189,CG195,CG196,CG227,CG228,CG232,CG234,CG236,CG237,CG241,CG264,CG265,CG270,CG280,CG281,CG284,CG294,CG300,CG313,CG314,CG315,CG316,CG317,CG326,CG327,CG328,CG346,CG348,CG352)</f>
        <v>213</v>
      </c>
      <c r="CI379" s="75">
        <f>SUM(CI31,CI45,CI109,CI121,CI175,CI189,CI195,CI196,CI227,CI228,CI232,CI234,CI236,CI237,CI241,CI264,CI265,CI270,CI280,CI281,CI284,CI294,CI300,CI313,CI314,CI315,CI316,CI317,CI326,CI327,CI328,CI346,CI348,CI352)</f>
        <v>1006</v>
      </c>
      <c r="CK379" s="75">
        <f>SUM(CK31,CK45,CK109,CK121,CK175,CK189,CK195,CK196,CK227,CK228,CK232,CK234,CK236,CK237,CK241,CK264,CK265,CK270,CK280,CK281,CK284,CK294,CK300,CK313,CK314,CK315,CK316,CK317,CK326,CK327,CK328,CK346,CK348,CK352)</f>
        <v>744</v>
      </c>
      <c r="CM379" s="75">
        <f>SUM(CM31,CM45,CM109,CM121,CM175,CM189,CM195,CM196,CM227,CM228,CM232,CM234,CM236,CM237,CM241,CM264,CM265,CM270,CM280,CM281,CM284,CM294,CM300,CM313,CM314,CM315,CM316,CM317,CM326,CM327,CM328,CM346,CM348,CM352)</f>
        <v>1776</v>
      </c>
      <c r="CO379" s="75">
        <f>SUM(CO31,CO45,CO109,CO121,CO175,CO189,CO195,CO196,CO227,CO228,CO232,CO234,CO236,CO237,CO241,CO264,CO265,CO270,CO280,CO281,CO284,CO294,CO300,CO313,CO314,CO315,CO316,CO317,CO326,CO327,CO328,CO346,CO348,CO352)</f>
        <v>800</v>
      </c>
      <c r="CQ379" s="75">
        <f>SUM(CQ31,CQ45,CQ109,CQ121,CQ175,CQ189,CQ195,CQ196,CQ227,CQ228,CQ232,CQ234,CQ236,CQ237,CQ241,CQ264,CQ265,CQ270,CQ280,CQ281,CQ284,CQ294,CQ300,CQ313,CQ314,CQ315,CQ316,CQ317,CQ326,CQ327,CQ328,CQ346,CQ348,CQ352)</f>
        <v>648</v>
      </c>
      <c r="CS379" s="75">
        <f>SUM(CS31,CS45,CS109,CS121,CS175,CS189,CS195,CS196,CS227,CS228,CS232,CS234,CS236,CS237,CS241,CS264,CS265,CS270,CS280,CS281,CS284,CS294,CS300,CS313,CS314,CS315,CS316,CS317,CS326,CS327,CS328,CS346,CS348,CS352)</f>
        <v>616</v>
      </c>
      <c r="CU379" s="75">
        <f>SUM(CU31,CU45,CU109,CU121,CU175,CU189,CU195,CU196,CU227,CU228,CU232,CU234,CU236,CU237,CU241,CU264,CU265,CU270,CU280,CU281,CU284,CU294,CU300,CU313,CU314,CU315,CU316,CU317,CU326,CU327,CU328,CU346,CU348,CU352)</f>
        <v>1358</v>
      </c>
      <c r="CW379" s="75">
        <f>SUM(CW31,CW45,CW109,CW121,CW175,CW189,CW195,CW196,CW227,CW228,CW232,CW234,CW236,CW237,CW241,CW264,CW265,CW270,CW280,CW281,CW284,CW294,CW300,CW313,CW314,CW315,CW316,CW317,CW326,CW327,CW328,CW346,CW348,CW352)</f>
        <v>807</v>
      </c>
      <c r="CY379" s="75">
        <f>SUM(CY31,CY45,CY109,CY121,CY175,CY189,CY195,CY196,CY227,CY228,CY232,CY234,CY236,CY237,CY241,CY264,CY265,CY270,CY280,CY281,CY284,CY294,CY300,CY313,CY314,CY315,CY316,CY317,CY326,CY327,CY328,CY346,CY348,CY352)</f>
        <v>623</v>
      </c>
      <c r="DA379" s="75">
        <f>SUM(DA31,DA45,DA109,DA121,DA175,DA189,DA195,DA196,DA227,DA228,DA232,DA234,DA236,DA237,DA241,DA264,DA265,DA270,DA280,DA281,DA284,DA294,DA300,DA313,DA314,DA315,DA316,DA317,DA326,DA327,DA328,DA346,DA348,DA352)</f>
        <v>1039</v>
      </c>
      <c r="DC379" s="75">
        <f>SUM(DC31,DC45,DC109,DC121,DC175,DC189,DC195,DC196,DC227,DC228,DC232,DC234,DC236,DC237,DC241,DC264,DC265,DC270,DC280,DC281,DC284,DC294,DC300,DC313,DC314,DC315,DC316,DC317,DC326,DC327,DC328,DC346,DC348,DC352)</f>
        <v>1273</v>
      </c>
      <c r="DE379" s="75">
        <f>SUM(DE31,DE45,DE109,DE121,DE175,DE189,DE195,DE196,DE227,DE228,DE232,DE234,DE236,DE237,DE241,DE264,DE265,DE270,DE280,DE281,DE284,DE294,DE300,DE313,DE314,DE315,DE316,DE317,DE326,DE327,DE328,DE346,DE348,DE352)</f>
        <v>547</v>
      </c>
      <c r="DG379" s="75">
        <f>SUM(DG31,DG45,DG109,DG121,DG175,DG189,DG195,DG196,DG227,DG228,DG232,DG234,DG236,DG237,DG241,DG264,DG265,DG270,DG280,DG281,DG284,DG294,DG300,DG313,DG314,DG315,DG316,DG317,DG326,DG327,DG328,DG346,DG348,DG352)</f>
        <v>88</v>
      </c>
      <c r="DI379" s="75">
        <f>SUM(DI31,DI45,DI109,DI121,DI175,DI189,DI195,DI196,DI227,DI228,DI232,DI234,DI236,DI237,DI241,DI264,DI265,DI270,DI280,DI281,DI284,DI294,DI300,DI313,DI314,DI315,DI316,DI317,DI326,DI327,DI328,DI346,DI348,DI352)</f>
        <v>852</v>
      </c>
      <c r="DK379" s="75">
        <f>SUM(DK31,DK45,DK109,DK121,DK175,DK189,DK195,DK196,DK227,DK228,DK232,DK234,DK236,DK237,DK241,DK264,DK265,DK270,DK280,DK281,DK284,DK294,DK300,DK313,DK314,DK315,DK316,DK317,DK326,DK327,DK328,DK346,DK348,DK352)</f>
        <v>244</v>
      </c>
      <c r="DM379" s="75">
        <f>SUM(DM31,DM45,DM109,DM121,DM175,DM189,DM195,DM196,DM227,DM228,DM232,DM234,DM236,DM237,DM241,DM264,DM265,DM270,DM280,DM281,DM284,DM294,DM300,DM313,DM314,DM315,DM316,DM317,DM326,DM327,DM328,DM346,DM348,DM352)</f>
        <v>423</v>
      </c>
      <c r="DO379" s="75">
        <f>SUM(DO31,DO45,DO109,DO121,DO175,DO189,DO195,DO196,DO227,DO228,DO232,DO234,DO236,DO237,DO241,DO264,DO265,DO270,DO280,DO281,DO284,DO294,DO300,DO313,DO314,DO315,DO316,DO317,DO326,DO327,DO328,DO346,DO348,DO352)</f>
        <v>0</v>
      </c>
      <c r="DQ379" s="75"/>
    </row>
    <row r="380" spans="1:122" hidden="1" x14ac:dyDescent="0.25">
      <c r="C380" s="74" t="s">
        <v>507</v>
      </c>
      <c r="O380" s="75">
        <f>SUM(O11,O13,O27,O32,O33,O34,O35,O36,O43,O44,O46,O48,O52,O63,O71,O76,O89,O97,O102,O103,O104,O105,O106,O107,O108,O110,O111,O112,O113,O114,O115,O116,O117,O119,O120,O122,O123,O124,O125,O127,O128,O129,O130,O132,O133,O134,O135,O136,O137,O138,O140,O141,O142,O144,O145,O146,O147,O148,O149,O150,O151,O152,O153,O154,O155,O156,O157,O158,O159,O160,O161,O162,O163,O164,O165,O166,O167,O168,O169,O170,O171,O172,O173,O174,O176,O177,O178,O180,O181,O182,O183,O184,O185,O186,O187,O188,O191,O192,O197,O198,O199,O204,O211,O217,O218,O219,O221,O222,O223,O224,O225,O229,O233,O235,O239,O240,O242,O243,O244,O245,O247,O248,O249,O250,O253,O254,O255,O256,O257,O258,O259,O260,O261,O262,O263,O267,O268,O269,O271,O272,O273,O274,O275,O276,O277,O278,O279,O283,O285,O286,O287,O288,O289,O290,O291,O292,O293,O295,O296,O297,O298,O299,O301,O303,O304,O305,O306,O307,O308,O309,O310,O311,O312,O318,O319,O320,O322,O323,O324,O325,O329,O335,O347,O349,O350,O351,O353)</f>
        <v>13945</v>
      </c>
      <c r="Q380" s="75">
        <f>SUM(Q11,Q13,Q27,Q32,Q33,Q34,Q35,Q36,Q43,Q44,Q46,Q48,Q52,Q63,Q71,Q76,Q89,Q97,Q102,Q103,Q104,Q105,Q106,Q107,Q108,Q110,Q111,Q112,Q113,Q114,Q115,Q116,Q117,Q119,Q120,Q122,Q123,Q124,Q125,Q127,Q128,Q129,Q130,Q132,Q133,Q134,Q135,Q136,Q137,Q138,Q140,Q141,Q142,Q144,Q145,Q146,Q147,Q148,Q149,Q150,Q151,Q152,Q153,Q154,Q155,Q156,Q157,Q158,Q159,Q160,Q161,Q162,Q163,Q164,Q165,Q166,Q167,Q168,Q169,Q170,Q171,Q172,Q173,Q174,Q176,Q177,Q178,Q180,Q181,Q182,Q183,Q184,Q185,Q186,Q187,Q188,Q191,Q192,Q197,Q198,Q199,Q204,Q211,Q217,Q218,Q219,Q221,Q222,Q223,Q224,Q225,Q229,Q233,Q235,Q239,Q240,Q242,Q243,Q244,Q245,Q247,Q248,Q249,Q250,Q253,Q254,Q255,Q256,Q257,Q258,Q259,Q260,Q261,Q262,Q263,Q267,Q268,Q269,Q271,Q272,Q273,Q274,Q275,Q276,Q277,Q278,Q279,Q283,Q285,Q286,Q287,Q288,Q289,Q290,Q291,Q292,Q293,Q295,Q296,Q297,Q298,Q299,Q301,Q303,Q304,Q305,Q306,Q307,Q308,Q309,Q310,Q311,Q312,Q318,Q319,Q320,Q322,Q323,Q324,Q325,Q329,Q335,Q347,Q349,Q350,Q351,Q353)</f>
        <v>11831</v>
      </c>
      <c r="S380" s="75">
        <f>SUM(S11,S13,S27,S32,S33,S34,S35,S36,S43,S44,S46,S48,S52,S63,S71,S76,S89,S97,S102,S103,S104,S105,S106,S107,S108,S110,S111,S112,S113,S114,S115,S116,S117,S119,S120,S122,S123,S124,S125,S127,S128,S129,S130,S132,S133,S134,S135,S136,S137,S138,S140,S141,S142,S144,S145,S146,S147,S148,S149,S150,S151,S152,S153,S154,S155,S156,S157,S158,S159,S160,S161,S162,S163,S164,S165,S166,S167,S168,S169,S170,S171,S172,S173,S174,S176,S177,S178,S180,S181,S182,S183,S184,S185,S186,S187,S188,S191,S192,S197,S198,S199,S204,S211,S217,S218,S219,S221,S222,S223,S224,S225,S229,S233,S235,S239,S240,S242,S243,S244,S245,S247,S248,S249,S250,S253,S254,S255,S256,S257,S258,S259,S260,S261,S262,S263,S267,S268,S269,S271,S272,S273,S274,S275,S276,S277,S278,S279,S283,S285,S286,S287,S288,S289,S290,S291,S292,S293,S295,S296,S297,S298,S299,S301,S303,S304,S305,S306,S307,S308,S309,S310,S311,S312,S318,S319,S320,S322,S323,S324,S325,S329,S335,S347,S349,S350,S351,S353)</f>
        <v>4</v>
      </c>
      <c r="U380" s="75">
        <f>SUM(U11,U13,U27,U32,U33,U34,U35,U36,U43,U44,U46,U48,U52,U63,U71,U76,U89,U97,U102,U103,U104,U105,U106,U107,U108,U110,U111,U112,U113,U114,U115,U116,U117,U119,U120,U122,U123,U124,U125,U127,U128,U129,U130,U132,U133,U134,U135,U136,U137,U138,U140,U141,U142,U144,U145,U146,U147,U148,U149,U150,U151,U152,U153,U154,U155,U156,U157,U158,U159,U160,U161,U162,U163,U164,U165,U166,U167,U168,U169,U170,U171,U172,U173,U174,U176,U177,U178,U180,U181,U182,U183,U184,U185,U186,U187,U188,U191,U192,U197,U198,U199,U204,U211,U217,U218,U219,U221,U222,U223,U224,U225,U229,U233,U235,U239,U240,U242,U243,U244,U245,U247,U248,U249,U250,U253,U254,U255,U256,U257,U258,U259,U260,U261,U262,U263,U267,U268,U269,U271,U272,U273,U274,U275,U276,U277,U278,U279,U283,U285,U286,U287,U288,U289,U290,U291,U292,U293,U295,U296,U297,U298,U299,U301,U303,U304,U305,U306,U307,U308,U309,U310,U311,U312,U318,U319,U320,U322,U323,U324,U325,U329,U335,U347,U349,U350,U351,U353)</f>
        <v>1287</v>
      </c>
      <c r="W380" s="75">
        <f>SUM(W11,W13,W27,W32,W33,W34,W35,W36,W43,W44,W46,W48,W52,W63,W71,W76,W89,W97,W102,W103,W104,W105,W106,W107,W108,W110,W111,W112,W113,W114,W115,W116,W117,W119,W120,W122,W123,W124,W125,W127,W128,W129,W130,W132,W133,W134,W135,W136,W137,W138,W140,W141,W142,W144,W145,W146,W147,W148,W149,W150,W151,W152,W153,W154,W155,W156,W157,W158,W159,W160,W161,W162,W163,W164,W165,W166,W167,W168,W169,W170,W171,W172,W173,W174,W176,W177,W178,W180,W181,W182,W183,W184,W185,W186,W187,W188,W191,W192,W197,W198,W199,W204,W211,W217,W218,W219,W221,W222,W223,W224,W225,W229,W233,W235,W239,W240,W242,W243,W244,W245,W247,W248,W249,W250,W253,W254,W255,W256,W257,W258,W259,W260,W261,W262,W263,W267,W268,W269,W271,W272,W273,W274,W275,W276,W277,W278,W279,W283,W285,W286,W287,W288,W289,W290,W291,W292,W293,W295,W296,W297,W298,W299,W301,W303,W304,W305,W306,W307,W308,W309,W310,W311,W312,W318,W319,W320,W322,W323,W324,W325,W329,W335,W347,W349,W350,W351,W353)</f>
        <v>5624</v>
      </c>
      <c r="Y380" s="75">
        <f>SUM(Y11,Y13,Y27,Y32,Y33,Y34,Y35,Y36,Y43,Y44,Y46,Y48,Y52,Y63,Y71,Y76,Y89,Y97,Y102,Y103,Y104,Y105,Y106,Y107,Y108,Y110,Y111,Y112,Y113,Y114,Y115,Y116,Y117,Y119,Y120,Y122,Y123,Y124,Y125,Y127,Y128,Y129,Y130,Y132,Y133,Y134,Y135,Y136,Y137,Y138,Y140,Y141,Y142,Y144,Y145,Y146,Y147,Y148,Y149,Y150,Y151,Y152,Y153,Y154,Y155,Y156,Y157,Y158,Y159,Y160,Y161,Y162,Y163,Y164,Y165,Y166,Y167,Y168,Y169,Y170,Y171,Y172,Y173,Y174,Y176,Y177,Y178,Y180,Y181,Y182,Y183,Y184,Y185,Y186,Y187,Y188,Y191,Y192,Y197,Y198,Y199,Y204,Y211,Y217,Y218,Y219,Y221,Y222,Y223,Y224,Y225,Y229,Y233,Y235,Y239,Y240,Y242,Y243,Y244,Y245,Y247,Y248,Y249,Y250,Y253,Y254,Y255,Y256,Y257,Y258,Y259,Y260,Y261,Y262,Y263,Y267,Y268,Y269,Y271,Y272,Y273,Y274,Y275,Y276,Y277,Y278,Y279,Y283,Y285,Y286,Y287,Y288,Y289,Y290,Y291,Y292,Y293,Y295,Y296,Y297,Y298,Y299,Y301,Y303,Y304,Y305,Y306,Y307,Y308,Y309,Y310,Y311,Y312,Y318,Y319,Y320,Y322,Y323,Y324,Y325,Y329,Y335,Y347,Y349,Y350,Y351,Y353)</f>
        <v>2800</v>
      </c>
      <c r="AA380" s="75">
        <f>SUM(AA11,AA13,AA27,AA32,AA33,AA34,AA35,AA36,AA43,AA44,AA46,AA48,AA52,AA63,AA71,AA76,AA89,AA97,AA102,AA103,AA104,AA105,AA106,AA107,AA108,AA110,AA111,AA112,AA113,AA114,AA115,AA116,AA117,AA119,AA120,AA122,AA123,AA124,AA125,AA127,AA128,AA129,AA130,AA132,AA133,AA134,AA135,AA136,AA137,AA138,AA140,AA141,AA142,AA144,AA145,AA146,AA147,AA148,AA149,AA150,AA151,AA152,AA153,AA154,AA155,AA156,AA157,AA158,AA159,AA160,AA161,AA162,AA163,AA164,AA165,AA166,AA167,AA168,AA169,AA170,AA171,AA172,AA173,AA174,AA176,AA177,AA178,AA180,AA181,AA182,AA183,AA184,AA185,AA186,AA187,AA188,AA191,AA192,AA197,AA198,AA199,AA204,AA211,AA217,AA218,AA219,AA221,AA222,AA223,AA224,AA225,AA229,AA233,AA235,AA239,AA240,AA242,AA243,AA244,AA245,AA247,AA248,AA249,AA250,AA253,AA254,AA255,AA256,AA257,AA258,AA259,AA260,AA261,AA262,AA263,AA267,AA268,AA269,AA271,AA272,AA273,AA274,AA275,AA276,AA277,AA278,AA279,AA283,AA285,AA286,AA287,AA288,AA289,AA290,AA291,AA292,AA293,AA295,AA296,AA297,AA298,AA299,AA301,AA303,AA304,AA305,AA306,AA307,AA308,AA309,AA310,AA311,AA312,AA318,AA319,AA320,AA322,AA323,AA324,AA325,AA329,AA335,AA347,AA349,AA350,AA351,AA353)</f>
        <v>280</v>
      </c>
      <c r="AC380" s="75">
        <f>SUM(AC11,AC13,AC27,AC32,AC33,AC34,AC35,AC36,AC43,AC44,AC46,AC48,AC52,AC63,AC71,AC76,AC89,AC97,AC102,AC103,AC104,AC105,AC106,AC107,AC108,AC110,AC111,AC112,AC113,AC114,AC115,AC116,AC117,AC119,AC120,AC122,AC123,AC124,AC125,AC127,AC128,AC129,AC130,AC132,AC133,AC134,AC135,AC136,AC137,AC138,AC140,AC141,AC142,AC144,AC145,AC146,AC147,AC148,AC149,AC150,AC151,AC152,AC153,AC154,AC155,AC156,AC157,AC158,AC159,AC160,AC161,AC162,AC163,AC164,AC165,AC166,AC167,AC168,AC169,AC170,AC171,AC172,AC173,AC174,AC176,AC177,AC178,AC180,AC181,AC182,AC183,AC184,AC185,AC186,AC187,AC188,AC191,AC192,AC197,AC198,AC199,AC204,AC211,AC217,AC218,AC219,AC221,AC222,AC223,AC224,AC225,AC229,AC233,AC235,AC239,AC240,AC242,AC243,AC244,AC245,AC247,AC248,AC249,AC250,AC253,AC254,AC255,AC256,AC257,AC258,AC259,AC260,AC261,AC262,AC263,AC267,AC268,AC269,AC271,AC272,AC273,AC274,AC275,AC276,AC277,AC278,AC279,AC283,AC285,AC286,AC287,AC288,AC289,AC290,AC291,AC292,AC293,AC295,AC296,AC297,AC298,AC299,AC301,AC303,AC304,AC305,AC306,AC307,AC308,AC309,AC310,AC311,AC312,AC318,AC319,AC320,AC322,AC323,AC324,AC325,AC329,AC335,AC347,AC349,AC350,AC351,AC353)</f>
        <v>158</v>
      </c>
      <c r="AE380" s="75">
        <f>SUM(AE11,AE13,AE27,AE32,AE33,AE34,AE35,AE36,AE43,AE44,AE46,AE48,AE52,AE63,AE71,AE76,AE89,AE97,AE102,AE103,AE104,AE105,AE106,AE107,AE108,AE110,AE111,AE112,AE113,AE114,AE115,AE116,AE117,AE119,AE120,AE122,AE123,AE124,AE125,AE127,AE128,AE129,AE130,AE132,AE133,AE134,AE135,AE136,AE137,AE138,AE140,AE141,AE142,AE144,AE145,AE146,AE147,AE148,AE149,AE150,AE151,AE152,AE153,AE154,AE155,AE156,AE157,AE158,AE159,AE160,AE161,AE162,AE163,AE164,AE165,AE166,AE167,AE168,AE169,AE170,AE171,AE172,AE173,AE174,AE176,AE177,AE178,AE180,AE181,AE182,AE183,AE184,AE185,AE186,AE187,AE188,AE191,AE192,AE197,AE198,AE199,AE204,AE211,AE217,AE218,AE219,AE221,AE222,AE223,AE224,AE225,AE229,AE233,AE235,AE239,AE240,AE242,AE243,AE244,AE245,AE247,AE248,AE249,AE250,AE253,AE254,AE255,AE256,AE257,AE258,AE259,AE260,AE261,AE262,AE263,AE267,AE268,AE269,AE271,AE272,AE273,AE274,AE275,AE276,AE277,AE278,AE279,AE283,AE285,AE286,AE287,AE288,AE289,AE290,AE291,AE292,AE293,AE295,AE296,AE297,AE298,AE299,AE301,AE303,AE304,AE305,AE306,AE307,AE308,AE309,AE310,AE311,AE312,AE318,AE319,AE320,AE322,AE323,AE324,AE325,AE329,AE335,AE347,AE349,AE350,AE351,AE353)</f>
        <v>7165</v>
      </c>
      <c r="AG380" s="75">
        <f>SUM(AG11,AG13,AG27,AG32,AG33,AG34,AG35,AG36,AG43,AG44,AG46,AG48,AG52,AG63,AG71,AG76,AG89,AG97,AG102,AG103,AG104,AG105,AG106,AG107,AG108,AG110,AG111,AG112,AG113,AG114,AG115,AG116,AG117,AG119,AG120,AG122,AG123,AG124,AG125,AG127,AG128,AG129,AG130,AG132,AG133,AG134,AG135,AG136,AG137,AG138,AG140,AG141,AG142,AG144,AG145,AG146,AG147,AG148,AG149,AG150,AG151,AG152,AG153,AG154,AG155,AG156,AG157,AG158,AG159,AG160,AG161,AG162,AG163,AG164,AG165,AG166,AG167,AG168,AG169,AG170,AG171,AG172,AG173,AG174,AG176,AG177,AG178,AG180,AG181,AG182,AG183,AG184,AG185,AG186,AG187,AG188,AG191,AG192,AG197,AG198,AG199,AG204,AG211,AG217,AG218,AG219,AG221,AG222,AG223,AG224,AG225,AG229,AG233,AG235,AG239,AG240,AG242,AG243,AG244,AG245,AG247,AG248,AG249,AG250,AG253,AG254,AG255,AG256,AG257,AG258,AG259,AG260,AG261,AG262,AG263,AG267,AG268,AG269,AG271,AG272,AG273,AG274,AG275,AG276,AG277,AG278,AG279,AG283,AG285,AG286,AG287,AG288,AG289,AG290,AG291,AG292,AG293,AG295,AG296,AG297,AG298,AG299,AG301,AG303,AG304,AG305,AG306,AG307,AG308,AG309,AG310,AG311,AG312,AG318,AG319,AG320,AG322,AG323,AG324,AG325,AG329,AG335,AG347,AG349,AG350,AG351,AG353)</f>
        <v>10256</v>
      </c>
      <c r="AI380" s="75">
        <f>SUM(AI11,AI13,AI27,AI32,AI33,AI34,AI35,AI36,AI43,AI44,AI46,AI48,AI52,AI63,AI71,AI76,AI89,AI97,AI102,AI103,AI104,AI105,AI106,AI107,AI108,AI110,AI111,AI112,AI113,AI114,AI115,AI116,AI117,AI119,AI120,AI122,AI123,AI124,AI125,AI127,AI128,AI129,AI130,AI132,AI133,AI134,AI135,AI136,AI137,AI138,AI140,AI141,AI142,AI144,AI145,AI146,AI147,AI148,AI149,AI150,AI151,AI152,AI153,AI154,AI155,AI156,AI157,AI158,AI159,AI160,AI161,AI162,AI163,AI164,AI165,AI166,AI167,AI168,AI169,AI170,AI171,AI172,AI173,AI174,AI176,AI177,AI178,AI180,AI181,AI182,AI183,AI184,AI185,AI186,AI187,AI188,AI191,AI192,AI197,AI198,AI199,AI204,AI211,AI217,AI218,AI219,AI221,AI222,AI223,AI224,AI225,AI229,AI233,AI235,AI239,AI240,AI242,AI243,AI244,AI245,AI247,AI248,AI249,AI250,AI253,AI254,AI255,AI256,AI257,AI258,AI259,AI260,AI261,AI262,AI263,AI267,AI268,AI269,AI271,AI272,AI273,AI274,AI275,AI276,AI277,AI278,AI279,AI283,AI285,AI286,AI287,AI288,AI289,AI290,AI291,AI292,AI293,AI295,AI296,AI297,AI298,AI299,AI301,AI303,AI304,AI305,AI306,AI307,AI308,AI309,AI310,AI311,AI312,AI318,AI319,AI320,AI322,AI323,AI324,AI325,AI329,AI335,AI347,AI349,AI350,AI351,AI353)</f>
        <v>268</v>
      </c>
      <c r="AK380" s="75">
        <f>SUM(AK11,AK13,AK27,AK32,AK33,AK34,AK35,AK36,AK43,AK44,AK46,AK48,AK52,AK63,AK71,AK76,AK89,AK97,AK102,AK103,AK104,AK105,AK106,AK107,AK108,AK110,AK111,AK112,AK113,AK114,AK115,AK116,AK117,AK119,AK120,AK122,AK123,AK124,AK125,AK127,AK128,AK129,AK130,AK132,AK133,AK134,AK135,AK136,AK137,AK138,AK140,AK141,AK142,AK144,AK145,AK146,AK147,AK148,AK149,AK150,AK151,AK152,AK153,AK154,AK155,AK156,AK157,AK158,AK159,AK160,AK161,AK162,AK163,AK164,AK165,AK166,AK167,AK168,AK169,AK170,AK171,AK172,AK173,AK174,AK176,AK177,AK178,AK180,AK181,AK182,AK183,AK184,AK185,AK186,AK187,AK188,AK191,AK192,AK197,AK198,AK199,AK204,AK211,AK217,AK218,AK219,AK221,AK222,AK223,AK224,AK225,AK229,AK233,AK235,AK239,AK240,AK242,AK243,AK244,AK245,AK247,AK248,AK249,AK250,AK253,AK254,AK255,AK256,AK257,AK258,AK259,AK260,AK261,AK262,AK263,AK267,AK268,AK269,AK271,AK272,AK273,AK274,AK275,AK276,AK277,AK278,AK279,AK283,AK285,AK286,AK287,AK288,AK289,AK290,AK291,AK292,AK293,AK295,AK296,AK297,AK298,AK299,AK301,AK303,AK304,AK305,AK306,AK307,AK308,AK309,AK310,AK311,AK312,AK318,AK319,AK320,AK322,AK323,AK324,AK325,AK329,AK335,AK347,AK349,AK350,AK351,AK353)</f>
        <v>210</v>
      </c>
      <c r="AM380" s="75">
        <f>SUM(AM11,AM13,AM27,AM32,AM33,AM34,AM35,AM36,AM43,AM44,AM46,AM48,AM52,AM63,AM71,AM76,AM89,AM97,AM102,AM103,AM104,AM105,AM106,AM107,AM108,AM110,AM111,AM112,AM113,AM114,AM115,AM116,AM117,AM119,AM120,AM122,AM123,AM124,AM125,AM127,AM128,AM129,AM130,AM132,AM133,AM134,AM135,AM136,AM137,AM138,AM140,AM141,AM142,AM144,AM145,AM146,AM147,AM148,AM149,AM150,AM151,AM152,AM153,AM154,AM155,AM156,AM157,AM158,AM159,AM160,AM161,AM162,AM163,AM164,AM165,AM166,AM167,AM168,AM169,AM170,AM171,AM172,AM173,AM174,AM176,AM177,AM178,AM180,AM181,AM182,AM183,AM184,AM185,AM186,AM187,AM188,AM191,AM192,AM197,AM198,AM199,AM204,AM211,AM217,AM218,AM219,AM221,AM222,AM223,AM224,AM225,AM229,AM233,AM235,AM239,AM240,AM242,AM243,AM244,AM245,AM247,AM248,AM249,AM250,AM253,AM254,AM255,AM256,AM257,AM258,AM259,AM260,AM261,AM262,AM263,AM267,AM268,AM269,AM271,AM272,AM273,AM274,AM275,AM276,AM277,AM278,AM279,AM283,AM285,AM286,AM287,AM288,AM289,AM290,AM291,AM292,AM293,AM295,AM296,AM297,AM298,AM299,AM301,AM303,AM304,AM305,AM306,AM307,AM308,AM309,AM310,AM311,AM312,AM318,AM319,AM320,AM322,AM323,AM324,AM325,AM329,AM335,AM347,AM349,AM350,AM351,AM353)</f>
        <v>4312</v>
      </c>
      <c r="AO380" s="75">
        <f>SUM(AO11,AO13,AO27,AO32,AO33,AO34,AO35,AO36,AO43,AO44,AO46,AO48,AO52,AO63,AO71,AO76,AO89,AO97,AO102,AO103,AO104,AO105,AO106,AO107,AO108,AO110,AO111,AO112,AO113,AO114,AO115,AO116,AO117,AO119,AO120,AO122,AO123,AO124,AO125,AO127,AO128,AO129,AO130,AO132,AO133,AO134,AO135,AO136,AO137,AO138,AO140,AO141,AO142,AO144,AO145,AO146,AO147,AO148,AO149,AO150,AO151,AO152,AO153,AO154,AO155,AO156,AO157,AO158,AO159,AO160,AO161,AO162,AO163,AO164,AO165,AO166,AO167,AO168,AO169,AO170,AO171,AO172,AO173,AO174,AO176,AO177,AO178,AO180,AO181,AO182,AO183,AO184,AO185,AO186,AO187,AO188,AO191,AO192,AO197,AO198,AO199,AO204,AO211,AO217,AO218,AO219,AO221,AO222,AO223,AO224,AO225,AO229,AO233,AO235,AO239,AO240,AO242,AO243,AO244,AO245,AO247,AO248,AO249,AO250,AO253,AO254,AO255,AO256,AO257,AO258,AO259,AO260,AO261,AO262,AO263,AO267,AO268,AO269,AO271,AO272,AO273,AO274,AO275,AO276,AO277,AO278,AO279,AO283,AO285,AO286,AO287,AO288,AO289,AO290,AO291,AO292,AO293,AO295,AO296,AO297,AO298,AO299,AO301,AO303,AO304,AO305,AO306,AO307,AO308,AO309,AO310,AO311,AO312,AO318,AO319,AO320,AO322,AO323,AO324,AO325,AO329,AO335,AO347,AO349,AO350,AO351,AO353)</f>
        <v>9675</v>
      </c>
      <c r="AQ380" s="75">
        <f>SUM(AQ11,AQ13,AQ27,AQ32,AQ33,AQ34,AQ35,AQ36,AQ43,AQ44,AQ46,AQ48,AQ52,AQ63,AQ71,AQ76,AQ89,AQ97,AQ102,AQ103,AQ104,AQ105,AQ106,AQ107,AQ108,AQ110,AQ111,AQ112,AQ113,AQ114,AQ115,AQ116,AQ117,AQ119,AQ120,AQ122,AQ123,AQ124,AQ125,AQ127,AQ128,AQ129,AQ130,AQ132,AQ133,AQ134,AQ135,AQ136,AQ137,AQ138,AQ140,AQ141,AQ142,AQ144,AQ145,AQ146,AQ147,AQ148,AQ149,AQ150,AQ151,AQ152,AQ153,AQ154,AQ155,AQ156,AQ157,AQ158,AQ159,AQ160,AQ161,AQ162,AQ163,AQ164,AQ165,AQ166,AQ167,AQ168,AQ169,AQ170,AQ171,AQ172,AQ173,AQ174,AQ176,AQ177,AQ178,AQ180,AQ181,AQ182,AQ183,AQ184,AQ185,AQ186,AQ187,AQ188,AQ191,AQ192,AQ197,AQ198,AQ199,AQ204,AQ211,AQ217,AQ218,AQ219,AQ221,AQ222,AQ223,AQ224,AQ225,AQ229,AQ233,AQ235,AQ239,AQ240,AQ242,AQ243,AQ244,AQ245,AQ247,AQ248,AQ249,AQ250,AQ253,AQ254,AQ255,AQ256,AQ257,AQ258,AQ259,AQ260,AQ261,AQ262,AQ263,AQ267,AQ268,AQ269,AQ271,AQ272,AQ273,AQ274,AQ275,AQ276,AQ277,AQ278,AQ279,AQ283,AQ285,AQ286,AQ287,AQ288,AQ289,AQ290,AQ291,AQ292,AQ293,AQ295,AQ296,AQ297,AQ298,AQ299,AQ301,AQ303,AQ304,AQ305,AQ306,AQ307,AQ308,AQ309,AQ310,AQ311,AQ312,AQ318,AQ319,AQ320,AQ322,AQ323,AQ324,AQ325,AQ329,AQ335,AQ347,AQ349,AQ350,AQ351,AQ353)</f>
        <v>1042</v>
      </c>
      <c r="AS380" s="75">
        <f>SUM(AS11,AS13,AS27,AS32,AS33,AS34,AS35,AS36,AS43,AS44,AS46,AS48,AS52,AS63,AS71,AS76,AS89,AS97,AS102,AS103,AS104,AS105,AS106,AS107,AS108,AS110,AS111,AS112,AS113,AS114,AS115,AS116,AS117,AS119,AS120,AS122,AS123,AS124,AS125,AS127,AS128,AS129,AS130,AS132,AS133,AS134,AS135,AS136,AS137,AS138,AS140,AS141,AS142,AS144,AS145,AS146,AS147,AS148,AS149,AS150,AS151,AS152,AS153,AS154,AS155,AS156,AS157,AS158,AS159,AS160,AS161,AS162,AS163,AS164,AS165,AS166,AS167,AS168,AS169,AS170,AS171,AS172,AS173,AS174,AS176,AS177,AS178,AS180,AS181,AS182,AS183,AS184,AS185,AS186,AS187,AS188,AS191,AS192,AS197,AS198,AS199,AS204,AS211,AS217,AS218,AS219,AS221,AS222,AS223,AS224,AS225,AS229,AS233,AS235,AS239,AS240,AS242,AS243,AS244,AS245,AS247,AS248,AS249,AS250,AS253,AS254,AS255,AS256,AS257,AS258,AS259,AS260,AS261,AS262,AS263,AS267,AS268,AS269,AS271,AS272,AS273,AS274,AS275,AS276,AS277,AS278,AS279,AS283,AS285,AS286,AS287,AS288,AS289,AS290,AS291,AS292,AS293,AS295,AS296,AS297,AS298,AS299,AS301,AS303,AS304,AS305,AS306,AS307,AS308,AS309,AS310,AS311,AS312,AS318,AS319,AS320,AS322,AS323,AS324,AS325,AS329,AS335,AS347,AS349,AS350,AS351,AS353)</f>
        <v>12281</v>
      </c>
      <c r="AU380" s="75">
        <f>SUM(AU11,AU13,AU27,AU32,AU33,AU34,AU35,AU36,AU43,AU44,AU46,AU48,AU52,AU63,AU71,AU76,AU89,AU97,AU102,AU103,AU104,AU105,AU106,AU107,AU108,AU110,AU111,AU112,AU113,AU114,AU115,AU116,AU117,AU119,AU120,AU122,AU123,AU124,AU125,AU127,AU128,AU129,AU130,AU132,AU133,AU134,AU135,AU136,AU137,AU138,AU140,AU141,AU142,AU144,AU145,AU146,AU147,AU148,AU149,AU150,AU151,AU152,AU153,AU154,AU155,AU156,AU157,AU158,AU159,AU160,AU161,AU162,AU163,AU164,AU165,AU166,AU167,AU168,AU169,AU170,AU171,AU172,AU173,AU174,AU176,AU177,AU178,AU180,AU181,AU182,AU183,AU184,AU185,AU186,AU187,AU188,AU191,AU192,AU197,AU198,AU199,AU204,AU211,AU217,AU218,AU219,AU221,AU222,AU223,AU224,AU225,AU229,AU233,AU235,AU239,AU240,AU242,AU243,AU244,AU245,AU247,AU248,AU249,AU250,AU253,AU254,AU255,AU256,AU257,AU258,AU259,AU260,AU261,AU262,AU263,AU267,AU268,AU269,AU271,AU272,AU273,AU274,AU275,AU276,AU277,AU278,AU279,AU283,AU285,AU286,AU287,AU288,AU289,AU290,AU291,AU292,AU293,AU295,AU296,AU297,AU298,AU299,AU301,AU303,AU304,AU305,AU306,AU307,AU308,AU309,AU310,AU311,AU312,AU318,AU319,AU320,AU322,AU323,AU324,AU325,AU329,AU335,AU347,AU349,AU350,AU351,AU353)</f>
        <v>1957</v>
      </c>
      <c r="AW380" s="75">
        <f>SUM(AW11,AW13,AW27,AW32,AW33,AW34,AW35,AW36,AW43,AW44,AW46,AW48,AW52,AW63,AW71,AW76,AW89,AW97,AW102,AW103,AW104,AW105,AW106,AW107,AW108,AW110,AW111,AW112,AW113,AW114,AW115,AW116,AW117,AW119,AW120,AW122,AW123,AW124,AW125,AW127,AW128,AW129,AW130,AW132,AW133,AW134,AW135,AW136,AW137,AW138,AW140,AW141,AW142,AW144,AW145,AW146,AW147,AW148,AW149,AW150,AW151,AW152,AW153,AW154,AW155,AW156,AW157,AW158,AW159,AW160,AW161,AW162,AW163,AW164,AW165,AW166,AW167,AW168,AW169,AW170,AW171,AW172,AW173,AW174,AW176,AW177,AW178,AW180,AW181,AW182,AW183,AW184,AW185,AW186,AW187,AW188,AW191,AW192,AW197,AW198,AW199,AW204,AW211,AW217,AW218,AW219,AW221,AW222,AW223,AW224,AW225,AW229,AW233,AW235,AW239,AW240,AW242,AW243,AW244,AW245,AW247,AW248,AW249,AW250,AW253,AW254,AW255,AW256,AW257,AW258,AW259,AW260,AW261,AW262,AW263,AW267,AW268,AW269,AW271,AW272,AW273,AW274,AW275,AW276,AW277,AW278,AW279,AW283,AW285,AW286,AW287,AW288,AW289,AW290,AW291,AW292,AW293,AW295,AW296,AW297,AW298,AW299,AW301,AW303,AW304,AW305,AW306,AW307,AW308,AW309,AW310,AW311,AW312,AW318,AW319,AW320,AW322,AW323,AW324,AW325,AW329,AW335,AW347,AW349,AW350,AW351,AW353)</f>
        <v>2260</v>
      </c>
      <c r="AY380" s="75">
        <f>SUM(AY11,AY13,AY27,AY32,AY33,AY34,AY35,AY36,AY43,AY44,AY46,AY48,AY52,AY63,AY71,AY76,AY89,AY97,AY102,AY103,AY104,AY105,AY106,AY107,AY108,AY110,AY111,AY112,AY113,AY114,AY115,AY116,AY117,AY119,AY120,AY122,AY123,AY124,AY125,AY127,AY128,AY129,AY130,AY132,AY133,AY134,AY135,AY136,AY137,AY138,AY140,AY141,AY142,AY144,AY145,AY146,AY147,AY148,AY149,AY150,AY151,AY152,AY153,AY154,AY155,AY156,AY157,AY158,AY159,AY160,AY161,AY162,AY163,AY164,AY165,AY166,AY167,AY168,AY169,AY170,AY171,AY172,AY173,AY174,AY176,AY177,AY178,AY180,AY181,AY182,AY183,AY184,AY185,AY186,AY187,AY188,AY191,AY192,AY197,AY198,AY199,AY204,AY211,AY217,AY218,AY219,AY221,AY222,AY223,AY224,AY225,AY229,AY233,AY235,AY239,AY240,AY242,AY243,AY244,AY245,AY247,AY248,AY249,AY250,AY253,AY254,AY255,AY256,AY257,AY258,AY259,AY260,AY261,AY262,AY263,AY267,AY268,AY269,AY271,AY272,AY273,AY274,AY275,AY276,AY277,AY278,AY279,AY283,AY285,AY286,AY287,AY288,AY289,AY290,AY291,AY292,AY293,AY295,AY296,AY297,AY298,AY299,AY301,AY303,AY304,AY305,AY306,AY307,AY308,AY309,AY310,AY311,AY312,AY318,AY319,AY320,AY322,AY323,AY324,AY325,AY329,AY335,AY347,AY349,AY350,AY351,AY353)</f>
        <v>1142</v>
      </c>
      <c r="BA380" s="75">
        <f>SUM(BA11,BA13,BA27,BA32,BA33,BA34,BA35,BA36,BA43,BA44,BA46,BA48,BA52,BA63,BA71,BA76,BA89,BA97,BA102,BA103,BA104,BA105,BA106,BA107,BA108,BA110,BA111,BA112,BA113,BA114,BA115,BA116,BA117,BA119,BA120,BA122,BA123,BA124,BA125,BA127,BA128,BA129,BA130,BA132,BA133,BA134,BA135,BA136,BA137,BA138,BA140,BA141,BA142,BA144,BA145,BA146,BA147,BA148,BA149,BA150,BA151,BA152,BA153,BA154,BA155,BA156,BA157,BA158,BA159,BA160,BA161,BA162,BA163,BA164,BA165,BA166,BA167,BA168,BA169,BA170,BA171,BA172,BA173,BA174,BA176,BA177,BA178,BA180,BA181,BA182,BA183,BA184,BA185,BA186,BA187,BA188,BA191,BA192,BA197,BA198,BA199,BA204,BA211,BA217,BA218,BA219,BA221,BA222,BA223,BA224,BA225,BA229,BA233,BA235,BA239,BA240,BA242,BA243,BA244,BA245,BA247,BA248,BA249,BA250,BA253,BA254,BA255,BA256,BA257,BA258,BA259,BA260,BA261,BA262,BA263,BA267,BA268,BA269,BA271,BA272,BA273,BA274,BA275,BA276,BA277,BA278,BA279,BA283,BA285,BA286,BA287,BA288,BA289,BA290,BA291,BA292,BA293,BA295,BA296,BA297,BA298,BA299,BA301,BA303,BA304,BA305,BA306,BA307,BA308,BA309,BA310,BA311,BA312,BA318,BA319,BA320,BA322,BA323,BA324,BA325,BA329,BA335,BA347,BA349,BA350,BA351,BA353)</f>
        <v>1116</v>
      </c>
      <c r="BC380" s="75">
        <f>SUM(BC11,BC13,BC27,BC32,BC33,BC34,BC35,BC36,BC43,BC44,BC46,BC48,BC52,BC63,BC71,BC76,BC89,BC97,BC102,BC103,BC104,BC105,BC106,BC107,BC108,BC110,BC111,BC112,BC113,BC114,BC115,BC116,BC117,BC119,BC120,BC122,BC123,BC124,BC125,BC127,BC128,BC129,BC130,BC132,BC133,BC134,BC135,BC136,BC137,BC138,BC140,BC141,BC142,BC144,BC145,BC146,BC147,BC148,BC149,BC150,BC151,BC152,BC153,BC154,BC155,BC156,BC157,BC158,BC159,BC160,BC161,BC162,BC163,BC164,BC165,BC166,BC167,BC168,BC169,BC170,BC171,BC172,BC173,BC174,BC176,BC177,BC178,BC180,BC181,BC182,BC183,BC184,BC185,BC186,BC187,BC188,BC191,BC192,BC197,BC198,BC199,BC204,BC211,BC217,BC218,BC219,BC221,BC222,BC223,BC224,BC225,BC229,BC233,BC235,BC239,BC240,BC242,BC243,BC244,BC245,BC247,BC248,BC249,BC250,BC253,BC254,BC255,BC256,BC257,BC258,BC259,BC260,BC261,BC262,BC263,BC267,BC268,BC269,BC271,BC272,BC273,BC274,BC275,BC276,BC277,BC278,BC279,BC283,BC285,BC286,BC287,BC288,BC289,BC290,BC291,BC292,BC293,BC295,BC296,BC297,BC298,BC299,BC301,BC303,BC304,BC305,BC306,BC307,BC308,BC309,BC310,BC311,BC312,BC318,BC319,BC320,BC322,BC323,BC324,BC325,BC329,BC335,BC347,BC349,BC350,BC351,BC353)</f>
        <v>3097</v>
      </c>
      <c r="BE380" s="75">
        <f>SUM(BE11,BE13,BE27,BE32,BE33,BE34,BE35,BE36,BE43,BE44,BE46,BE48,BE52,BE63,BE71,BE76,BE89,BE97,BE102,BE103,BE104,BE105,BE106,BE107,BE108,BE110,BE111,BE112,BE113,BE114,BE115,BE116,BE117,BE119,BE120,BE122,BE123,BE124,BE125,BE127,BE128,BE129,BE130,BE132,BE133,BE134,BE135,BE136,BE137,BE138,BE140,BE141,BE142,BE144,BE145,BE146,BE147,BE148,BE149,BE150,BE151,BE152,BE153,BE154,BE155,BE156,BE157,BE158,BE159,BE160,BE161,BE162,BE163,BE164,BE165,BE166,BE167,BE168,BE169,BE170,BE171,BE172,BE173,BE174,BE176,BE177,BE178,BE180,BE181,BE182,BE183,BE184,BE185,BE186,BE187,BE188,BE191,BE192,BE197,BE198,BE199,BE204,BE211,BE217,BE218,BE219,BE221,BE222,BE223,BE224,BE225,BE229,BE233,BE235,BE239,BE240,BE242,BE243,BE244,BE245,BE247,BE248,BE249,BE250,BE253,BE254,BE255,BE256,BE257,BE258,BE259,BE260,BE261,BE262,BE263,BE267,BE268,BE269,BE271,BE272,BE273,BE274,BE275,BE276,BE277,BE278,BE279,BE283,BE285,BE286,BE287,BE288,BE289,BE290,BE291,BE292,BE293,BE295,BE296,BE297,BE298,BE299,BE301,BE303,BE304,BE305,BE306,BE307,BE308,BE309,BE310,BE311,BE312,BE318,BE319,BE320,BE322,BE323,BE324,BE325,BE329,BE335,BE347,BE349,BE350,BE351,BE353)</f>
        <v>1668</v>
      </c>
      <c r="BG380" s="75">
        <f>SUM(BG11,BG13,BG27,BG32,BG33,BG34,BG35,BG36,BG43,BG44,BG46,BG48,BG52,BG63,BG71,BG76,BG89,BG97,BG102,BG103,BG104,BG105,BG106,BG107,BG108,BG110,BG111,BG112,BG113,BG114,BG115,BG116,BG117,BG119,BG120,BG122,BG123,BG124,BG125,BG127,BG128,BG129,BG130,BG132,BG133,BG134,BG135,BG136,BG137,BG138,BG140,BG141,BG142,BG144,BG145,BG146,BG147,BG148,BG149,BG150,BG151,BG152,BG153,BG154,BG155,BG156,BG157,BG158,BG159,BG160,BG161,BG162,BG163,BG164,BG165,BG166,BG167,BG168,BG169,BG170,BG171,BG172,BG173,BG174,BG176,BG177,BG178,BG180,BG181,BG182,BG183,BG184,BG185,BG186,BG187,BG188,BG191,BG192,BG197,BG198,BG199,BG204,BG211,BG217,BG218,BG219,BG221,BG222,BG223,BG224,BG225,BG229,BG233,BG235,BG239,BG240,BG242,BG243,BG244,BG245,BG247,BG248,BG249,BG250,BG253,BG254,BG255,BG256,BG257,BG258,BG259,BG260,BG261,BG262,BG263,BG267,BG268,BG269,BG271,BG272,BG273,BG274,BG275,BG276,BG277,BG278,BG279,BG283,BG285,BG286,BG287,BG288,BG289,BG290,BG291,BG292,BG293,BG295,BG296,BG297,BG298,BG299,BG301,BG303,BG304,BG305,BG306,BG307,BG308,BG309,BG310,BG311,BG312,BG318,BG319,BG320,BG322,BG323,BG324,BG325,BG329,BG335,BG347,BG349,BG350,BG351,BG353)</f>
        <v>2040</v>
      </c>
      <c r="BI380" s="75">
        <f>SUM(BI11,BI13,BI27,BI32,BI33,BI34,BI35,BI36,BI43,BI44,BI46,BI48,BI52,BI63,BI71,BI76,BI89,BI97,BI102,BI103,BI104,BI105,BI106,BI107,BI108,BI110,BI111,BI112,BI113,BI114,BI115,BI116,BI117,BI119,BI120,BI122,BI123,BI124,BI125,BI127,BI128,BI129,BI130,BI132,BI133,BI134,BI135,BI136,BI137,BI138,BI140,BI141,BI142,BI144,BI145,BI146,BI147,BI148,BI149,BI150,BI151,BI152,BI153,BI154,BI155,BI156,BI157,BI158,BI159,BI160,BI161,BI162,BI163,BI164,BI165,BI166,BI167,BI168,BI169,BI170,BI171,BI172,BI173,BI174,BI176,BI177,BI178,BI180,BI181,BI182,BI183,BI184,BI185,BI186,BI187,BI188,BI191,BI192,BI197,BI198,BI199,BI204,BI211,BI217,BI218,BI219,BI221,BI222,BI223,BI224,BI225,BI229,BI233,BI235,BI239,BI240,BI242,BI243,BI244,BI245,BI247,BI248,BI249,BI250,BI253,BI254,BI255,BI256,BI257,BI258,BI259,BI260,BI261,BI262,BI263,BI267,BI268,BI269,BI271,BI272,BI273,BI274,BI275,BI276,BI277,BI278,BI279,BI283,BI285,BI286,BI287,BI288,BI289,BI290,BI291,BI292,BI293,BI295,BI296,BI297,BI298,BI299,BI301,BI303,BI304,BI305,BI306,BI307,BI308,BI309,BI310,BI311,BI312,BI318,BI319,BI320,BI322,BI323,BI324,BI325,BI329,BI335,BI347,BI349,BI350,BI351,BI353)</f>
        <v>8445</v>
      </c>
      <c r="BK380" s="75">
        <f>SUM(BK11,BK13,BK27,BK32,BK33,BK34,BK35,BK36,BK43,BK44,BK46,BK48,BK52,BK63,BK71,BK76,BK89,BK97,BK102,BK103,BK104,BK105,BK106,BK107,BK108,BK110,BK111,BK112,BK113,BK114,BK115,BK116,BK117,BK119,BK120,BK122,BK123,BK124,BK125,BK127,BK128,BK129,BK130,BK132,BK133,BK134,BK135,BK136,BK137,BK138,BK140,BK141,BK142,BK144,BK145,BK146,BK147,BK148,BK149,BK150,BK151,BK152,BK153,BK154,BK155,BK156,BK157,BK158,BK159,BK160,BK161,BK162,BK163,BK164,BK165,BK166,BK167,BK168,BK169,BK170,BK171,BK172,BK173,BK174,BK176,BK177,BK178,BK180,BK181,BK182,BK183,BK184,BK185,BK186,BK187,BK188,BK191,BK192,BK197,BK198,BK199,BK204,BK211,BK217,BK218,BK219,BK221,BK222,BK223,BK224,BK225,BK229,BK233,BK235,BK239,BK240,BK242,BK243,BK244,BK245,BK247,BK248,BK249,BK250,BK253,BK254,BK255,BK256,BK257,BK258,BK259,BK260,BK261,BK262,BK263,BK267,BK268,BK269,BK271,BK272,BK273,BK274,BK275,BK276,BK277,BK278,BK279,BK283,BK285,BK286,BK287,BK288,BK289,BK290,BK291,BK292,BK293,BK295,BK296,BK297,BK298,BK299,BK301,BK303,BK304,BK305,BK306,BK307,BK308,BK309,BK310,BK311,BK312,BK318,BK319,BK320,BK322,BK323,BK324,BK325,BK329,BK335,BK347,BK349,BK350,BK351,BK353)</f>
        <v>12760</v>
      </c>
      <c r="BM380" s="75">
        <f>SUM(BM11,BM13,BM27,BM32,BM33,BM34,BM35,BM36,BM43,BM44,BM46,BM48,BM52,BM63,BM71,BM76,BM89,BM97,BM102,BM103,BM104,BM105,BM106,BM107,BM108,BM110,BM111,BM112,BM113,BM114,BM115,BM116,BM117,BM119,BM120,BM122,BM123,BM124,BM125,BM127,BM128,BM129,BM130,BM132,BM133,BM134,BM135,BM136,BM137,BM138,BM140,BM141,BM142,BM144,BM145,BM146,BM147,BM148,BM149,BM150,BM151,BM152,BM153,BM154,BM155,BM156,BM157,BM158,BM159,BM160,BM161,BM162,BM163,BM164,BM165,BM166,BM167,BM168,BM169,BM170,BM171,BM172,BM173,BM174,BM176,BM177,BM178,BM180,BM181,BM182,BM183,BM184,BM185,BM186,BM187,BM188,BM191,BM192,BM197,BM198,BM199,BM204,BM211,BM217,BM218,BM219,BM221,BM222,BM223,BM224,BM225,BM229,BM233,BM235,BM239,BM240,BM242,BM243,BM244,BM245,BM247,BM248,BM249,BM250,BM253,BM254,BM255,BM256,BM257,BM258,BM259,BM260,BM261,BM262,BM263,BM267,BM268,BM269,BM271,BM272,BM273,BM274,BM275,BM276,BM277,BM278,BM279,BM283,BM285,BM286,BM287,BM288,BM289,BM290,BM291,BM292,BM293,BM295,BM296,BM297,BM298,BM299,BM301,BM303,BM304,BM305,BM306,BM307,BM308,BM309,BM310,BM311,BM312,BM318,BM319,BM320,BM322,BM323,BM324,BM325,BM329,BM335,BM347,BM349,BM350,BM351,BM353)</f>
        <v>8394</v>
      </c>
      <c r="BO380" s="75">
        <f>SUM(BO11,BO13,BO27,BO32,BO33,BO34,BO35,BO36,BO43,BO44,BO46,BO48,BO52,BO63,BO71,BO76,BO89,BO97,BO102,BO103,BO104,BO105,BO106,BO107,BO108,BO110,BO111,BO112,BO113,BO114,BO115,BO116,BO117,BO119,BO120,BO122,BO123,BO124,BO125,BO127,BO128,BO129,BO130,BO132,BO133,BO134,BO135,BO136,BO137,BO138,BO140,BO141,BO142,BO144,BO145,BO146,BO147,BO148,BO149,BO150,BO151,BO152,BO153,BO154,BO155,BO156,BO157,BO158,BO159,BO160,BO161,BO162,BO163,BO164,BO165,BO166,BO167,BO168,BO169,BO170,BO171,BO172,BO173,BO174,BO176,BO177,BO178,BO180,BO181,BO182,BO183,BO184,BO185,BO186,BO187,BO188,BO191,BO192,BO197,BO198,BO199,BO204,BO211,BO217,BO218,BO219,BO221,BO222,BO223,BO224,BO225,BO229,BO233,BO235,BO239,BO240,BO242,BO243,BO244,BO245,BO247,BO248,BO249,BO250,BO253,BO254,BO255,BO256,BO257,BO258,BO259,BO260,BO261,BO262,BO263,BO267,BO268,BO269,BO271,BO272,BO273,BO274,BO275,BO276,BO277,BO278,BO279,BO283,BO285,BO286,BO287,BO288,BO289,BO290,BO291,BO292,BO293,BO295,BO296,BO297,BO298,BO299,BO301,BO303,BO304,BO305,BO306,BO307,BO308,BO309,BO310,BO311,BO312,BO318,BO319,BO320,BO322,BO323,BO324,BO325,BO329,BO335,BO347,BO349,BO350,BO351,BO353)</f>
        <v>4111</v>
      </c>
      <c r="BQ380" s="75">
        <f>SUM(BQ11,BQ13,BQ27,BQ32,BQ33,BQ34,BQ35,BQ36,BQ43,BQ44,BQ46,BQ48,BQ52,BQ63,BQ71,BQ76,BQ89,BQ97,BQ102,BQ103,BQ104,BQ105,BQ106,BQ107,BQ108,BQ110,BQ111,BQ112,BQ113,BQ114,BQ115,BQ116,BQ117,BQ119,BQ120,BQ122,BQ123,BQ124,BQ125,BQ127,BQ128,BQ129,BQ130,BQ132,BQ133,BQ134,BQ135,BQ136,BQ137,BQ138,BQ140,BQ141,BQ142,BQ144,BQ145,BQ146,BQ147,BQ148,BQ149,BQ150,BQ151,BQ152,BQ153,BQ154,BQ155,BQ156,BQ157,BQ158,BQ159,BQ160,BQ161,BQ162,BQ163,BQ164,BQ165,BQ166,BQ167,BQ168,BQ169,BQ170,BQ171,BQ172,BQ173,BQ174,BQ176,BQ177,BQ178,BQ180,BQ181,BQ182,BQ183,BQ184,BQ185,BQ186,BQ187,BQ188,BQ191,BQ192,BQ197,BQ198,BQ199,BQ204,BQ211,BQ217,BQ218,BQ219,BQ221,BQ222,BQ223,BQ224,BQ225,BQ229,BQ233,BQ235,BQ239,BQ240,BQ242,BQ243,BQ244,BQ245,BQ247,BQ248,BQ249,BQ250,BQ253,BQ254,BQ255,BQ256,BQ257,BQ258,BQ259,BQ260,BQ261,BQ262,BQ263,BQ267,BQ268,BQ269,BQ271,BQ272,BQ273,BQ274,BQ275,BQ276,BQ277,BQ278,BQ279,BQ283,BQ285,BQ286,BQ287,BQ288,BQ289,BQ290,BQ291,BQ292,BQ293,BQ295,BQ296,BQ297,BQ298,BQ299,BQ301,BQ303,BQ304,BQ305,BQ306,BQ307,BQ308,BQ309,BQ310,BQ311,BQ312,BQ318,BQ319,BQ320,BQ322,BQ323,BQ324,BQ325,BQ329,BQ335,BQ347,BQ349,BQ350,BQ351,BQ353)</f>
        <v>2091</v>
      </c>
      <c r="BS380" s="75">
        <f>SUM(BS11,BS13,BS27,BS32,BS33,BS34,BS35,BS36,BS43,BS44,BS46,BS48,BS52,BS63,BS71,BS76,BS89,BS97,BS102,BS103,BS104,BS105,BS106,BS107,BS108,BS110,BS111,BS112,BS113,BS114,BS115,BS116,BS117,BS119,BS120,BS122,BS123,BS124,BS125,BS127,BS128,BS129,BS130,BS132,BS133,BS134,BS135,BS136,BS137,BS138,BS140,BS141,BS142,BS144,BS145,BS146,BS147,BS148,BS149,BS150,BS151,BS152,BS153,BS154,BS155,BS156,BS157,BS158,BS159,BS160,BS161,BS162,BS163,BS164,BS165,BS166,BS167,BS168,BS169,BS170,BS171,BS172,BS173,BS174,BS176,BS177,BS178,BS180,BS181,BS182,BS183,BS184,BS185,BS186,BS187,BS188,BS191,BS192,BS197,BS198,BS199,BS204,BS211,BS217,BS218,BS219,BS221,BS222,BS223,BS224,BS225,BS229,BS233,BS235,BS239,BS240,BS242,BS243,BS244,BS245,BS247,BS248,BS249,BS250,BS253,BS254,BS255,BS256,BS257,BS258,BS259,BS260,BS261,BS262,BS263,BS267,BS268,BS269,BS271,BS272,BS273,BS274,BS275,BS276,BS277,BS278,BS279,BS283,BS285,BS286,BS287,BS288,BS289,BS290,BS291,BS292,BS293,BS295,BS296,BS297,BS298,BS299,BS301,BS303,BS304,BS305,BS306,BS307,BS308,BS309,BS310,BS311,BS312,BS318,BS319,BS320,BS322,BS323,BS324,BS325,BS329,BS335,BS347,BS349,BS350,BS351,BS353)</f>
        <v>2360</v>
      </c>
      <c r="BU380" s="75">
        <f>SUM(BU11,BU13,BU27,BU32,BU33,BU34,BU35,BU36,BU43,BU44,BU46,BU48,BU52,BU63,BU71,BU76,BU89,BU97,BU102,BU103,BU104,BU105,BU106,BU107,BU108,BU110,BU111,BU112,BU113,BU114,BU115,BU116,BU117,BU119,BU120,BU122,BU123,BU124,BU125,BU127,BU128,BU129,BU130,BU132,BU133,BU134,BU135,BU136,BU137,BU138,BU140,BU141,BU142,BU144,BU145,BU146,BU147,BU148,BU149,BU150,BU151,BU152,BU153,BU154,BU155,BU156,BU157,BU158,BU159,BU160,BU161,BU162,BU163,BU164,BU165,BU166,BU167,BU168,BU169,BU170,BU171,BU172,BU173,BU174,BU176,BU177,BU178,BU180,BU181,BU182,BU183,BU184,BU185,BU186,BU187,BU188,BU191,BU192,BU197,BU198,BU199,BU204,BU211,BU217,BU218,BU219,BU221,BU222,BU223,BU224,BU225,BU229,BU233,BU235,BU239,BU240,BU242,BU243,BU244,BU245,BU247,BU248,BU249,BU250,BU253,BU254,BU255,BU256,BU257,BU258,BU259,BU260,BU261,BU262,BU263,BU267,BU268,BU269,BU271,BU272,BU273,BU274,BU275,BU276,BU277,BU278,BU279,BU283,BU285,BU286,BU287,BU288,BU289,BU290,BU291,BU292,BU293,BU295,BU296,BU297,BU298,BU299,BU301,BU303,BU304,BU305,BU306,BU307,BU308,BU309,BU310,BU311,BU312,BU318,BU319,BU320,BU322,BU323,BU324,BU325,BU329,BU335,BU347,BU349,BU350,BU351,BU353)</f>
        <v>301</v>
      </c>
      <c r="BW380" s="75">
        <f>SUM(BW11,BW13,BW27,BW32,BW33,BW34,BW35,BW36,BW43,BW44,BW46,BW48,BW52,BW63,BW71,BW76,BW89,BW97,BW102,BW103,BW104,BW105,BW106,BW107,BW108,BW110,BW111,BW112,BW113,BW114,BW115,BW116,BW117,BW119,BW120,BW122,BW123,BW124,BW125,BW127,BW128,BW129,BW130,BW132,BW133,BW134,BW135,BW136,BW137,BW138,BW140,BW141,BW142,BW144,BW145,BW146,BW147,BW148,BW149,BW150,BW151,BW152,BW153,BW154,BW155,BW156,BW157,BW158,BW159,BW160,BW161,BW162,BW163,BW164,BW165,BW166,BW167,BW168,BW169,BW170,BW171,BW172,BW173,BW174,BW176,BW177,BW178,BW180,BW181,BW182,BW183,BW184,BW185,BW186,BW187,BW188,BW191,BW192,BW197,BW198,BW199,BW204,BW211,BW217,BW218,BW219,BW221,BW222,BW223,BW224,BW225,BW229,BW233,BW235,BW239,BW240,BW242,BW243,BW244,BW245,BW247,BW248,BW249,BW250,BW253,BW254,BW255,BW256,BW257,BW258,BW259,BW260,BW261,BW262,BW263,BW267,BW268,BW269,BW271,BW272,BW273,BW274,BW275,BW276,BW277,BW278,BW279,BW283,BW285,BW286,BW287,BW288,BW289,BW290,BW291,BW292,BW293,BW295,BW296,BW297,BW298,BW299,BW301,BW303,BW304,BW305,BW306,BW307,BW308,BW309,BW310,BW311,BW312,BW318,BW319,BW320,BW322,BW323,BW324,BW325,BW329,BW335,BW347,BW349,BW350,BW351,BW353)</f>
        <v>57</v>
      </c>
      <c r="BY380" s="75">
        <f>SUM(BY11,BY13,BY27,BY32,BY33,BY34,BY35,BY36,BY43,BY44,BY46,BY48,BY52,BY63,BY71,BY76,BY89,BY97,BY102,BY103,BY104,BY105,BY106,BY107,BY108,BY110,BY111,BY112,BY113,BY114,BY115,BY116,BY117,BY119,BY120,BY122,BY123,BY124,BY125,BY127,BY128,BY129,BY130,BY132,BY133,BY134,BY135,BY136,BY137,BY138,BY140,BY141,BY142,BY144,BY145,BY146,BY147,BY148,BY149,BY150,BY151,BY152,BY153,BY154,BY155,BY156,BY157,BY158,BY159,BY160,BY161,BY162,BY163,BY164,BY165,BY166,BY167,BY168,BY169,BY170,BY171,BY172,BY173,BY174,BY176,BY177,BY178,BY180,BY181,BY182,BY183,BY184,BY185,BY186,BY187,BY188,BY191,BY192,BY197,BY198,BY199,BY204,BY211,BY217,BY218,BY219,BY221,BY222,BY223,BY224,BY225,BY229,BY233,BY235,BY239,BY240,BY242,BY243,BY244,BY245,BY247,BY248,BY249,BY250,BY253,BY254,BY255,BY256,BY257,BY258,BY259,BY260,BY261,BY262,BY263,BY267,BY268,BY269,BY271,BY272,BY273,BY274,BY275,BY276,BY277,BY278,BY279,BY283,BY285,BY286,BY287,BY288,BY289,BY290,BY291,BY292,BY293,BY295,BY296,BY297,BY298,BY299,BY301,BY303,BY304,BY305,BY306,BY307,BY308,BY309,BY310,BY311,BY312,BY318,BY319,BY320,BY322,BY323,BY324,BY325,BY329,BY335,BY347,BY349,BY350,BY351,BY353)</f>
        <v>24</v>
      </c>
      <c r="CA380" s="75">
        <f>SUM(CA11,CA13,CA27,CA32,CA33,CA34,CA35,CA36,CA43,CA44,CA46,CA48,CA52,CA63,CA71,CA76,CA89,CA97,CA102,CA103,CA104,CA105,CA106,CA107,CA108,CA110,CA111,CA112,CA113,CA114,CA115,CA116,CA117,CA119,CA120,CA122,CA123,CA124,CA125,CA127,CA128,CA129,CA130,CA132,CA133,CA134,CA135,CA136,CA137,CA138,CA140,CA141,CA142,CA144,CA145,CA146,CA147,CA148,CA149,CA150,CA151,CA152,CA153,CA154,CA155,CA156,CA157,CA158,CA159,CA160,CA161,CA162,CA163,CA164,CA165,CA166,CA167,CA168,CA169,CA170,CA171,CA172,CA173,CA174,CA176,CA177,CA178,CA180,CA181,CA182,CA183,CA184,CA185,CA186,CA187,CA188,CA191,CA192,CA197,CA198,CA199,CA204,CA211,CA217,CA218,CA219,CA221,CA222,CA223,CA224,CA225,CA229,CA233,CA235,CA239,CA240,CA242,CA243,CA244,CA245,CA247,CA248,CA249,CA250,CA253,CA254,CA255,CA256,CA257,CA258,CA259,CA260,CA261,CA262,CA263,CA267,CA268,CA269,CA271,CA272,CA273,CA274,CA275,CA276,CA277,CA278,CA279,CA283,CA285,CA286,CA287,CA288,CA289,CA290,CA291,CA292,CA293,CA295,CA296,CA297,CA298,CA299,CA301,CA303,CA304,CA305,CA306,CA307,CA308,CA309,CA310,CA311,CA312,CA318,CA319,CA320,CA322,CA323,CA324,CA325,CA329,CA335,CA347,CA349,CA350,CA351,CA353)</f>
        <v>1222</v>
      </c>
      <c r="CC380" s="75">
        <f>SUM(CC11,CC13,CC27,CC32,CC33,CC34,CC35,CC36,CC43,CC44,CC46,CC48,CC52,CC63,CC71,CC76,CC89,CC97,CC102,CC103,CC104,CC105,CC106,CC107,CC108,CC110,CC111,CC112,CC113,CC114,CC115,CC116,CC117,CC119,CC120,CC122,CC123,CC124,CC125,CC127,CC128,CC129,CC130,CC132,CC133,CC134,CC135,CC136,CC137,CC138,CC140,CC141,CC142,CC144,CC145,CC146,CC147,CC148,CC149,CC150,CC151,CC152,CC153,CC154,CC155,CC156,CC157,CC158,CC159,CC160,CC161,CC162,CC163,CC164,CC165,CC166,CC167,CC168,CC169,CC170,CC171,CC172,CC173,CC174,CC176,CC177,CC178,CC180,CC181,CC182,CC183,CC184,CC185,CC186,CC187,CC188,CC191,CC192,CC197,CC198,CC199,CC204,CC211,CC217,CC218,CC219,CC221,CC222,CC223,CC224,CC225,CC229,CC233,CC235,CC239,CC240,CC242,CC243,CC244,CC245,CC247,CC248,CC249,CC250,CC253,CC254,CC255,CC256,CC257,CC258,CC259,CC260,CC261,CC262,CC263,CC267,CC268,CC269,CC271,CC272,CC273,CC274,CC275,CC276,CC277,CC278,CC279,CC283,CC285,CC286,CC287,CC288,CC289,CC290,CC291,CC292,CC293,CC295,CC296,CC297,CC298,CC299,CC301,CC303,CC304,CC305,CC306,CC307,CC308,CC309,CC310,CC311,CC312,CC318,CC319,CC320,CC322,CC323,CC324,CC325,CC329,CC335,CC347,CC349,CC350,CC351,CC353)</f>
        <v>1162</v>
      </c>
      <c r="CE380" s="75">
        <f>SUM(CE11,CE13,CE27,CE32,CE33,CE34,CE35,CE36,CE43,CE44,CE46,CE48,CE52,CE63,CE71,CE76,CE89,CE97,CE102,CE103,CE104,CE105,CE106,CE107,CE108,CE110,CE111,CE112,CE113,CE114,CE115,CE116,CE117,CE119,CE120,CE122,CE123,CE124,CE125,CE127,CE128,CE129,CE130,CE132,CE133,CE134,CE135,CE136,CE137,CE138,CE140,CE141,CE142,CE144,CE145,CE146,CE147,CE148,CE149,CE150,CE151,CE152,CE153,CE154,CE155,CE156,CE157,CE158,CE159,CE160,CE161,CE162,CE163,CE164,CE165,CE166,CE167,CE168,CE169,CE170,CE171,CE172,CE173,CE174,CE176,CE177,CE178,CE180,CE181,CE182,CE183,CE184,CE185,CE186,CE187,CE188,CE191,CE192,CE197,CE198,CE199,CE204,CE211,CE217,CE218,CE219,CE221,CE222,CE223,CE224,CE225,CE229,CE233,CE235,CE239,CE240,CE242,CE243,CE244,CE245,CE247,CE248,CE249,CE250,CE253,CE254,CE255,CE256,CE257,CE258,CE259,CE260,CE261,CE262,CE263,CE267,CE268,CE269,CE271,CE272,CE273,CE274,CE275,CE276,CE277,CE278,CE279,CE283,CE285,CE286,CE287,CE288,CE289,CE290,CE291,CE292,CE293,CE295,CE296,CE297,CE298,CE299,CE301,CE303,CE304,CE305,CE306,CE307,CE308,CE309,CE310,CE311,CE312,CE318,CE319,CE320,CE322,CE323,CE324,CE325,CE329,CE335,CE347,CE349,CE350,CE351,CE353)</f>
        <v>405</v>
      </c>
      <c r="CG380" s="75">
        <f>SUM(CG11,CG13,CG27,CG32,CG33,CG34,CG35,CG36,CG43,CG44,CG46,CG48,CG52,CG63,CG71,CG76,CG89,CG97,CG102,CG103,CG104,CG105,CG106,CG107,CG108,CG110,CG111,CG112,CG113,CG114,CG115,CG116,CG117,CG119,CG120,CG122,CG123,CG124,CG125,CG127,CG128,CG129,CG130,CG132,CG133,CG134,CG135,CG136,CG137,CG138,CG140,CG141,CG142,CG144,CG145,CG146,CG147,CG148,CG149,CG150,CG151,CG152,CG153,CG154,CG155,CG156,CG157,CG158,CG159,CG160,CG161,CG162,CG163,CG164,CG165,CG166,CG167,CG168,CG169,CG170,CG171,CG172,CG173,CG174,CG176,CG177,CG178,CG180,CG181,CG182,CG183,CG184,CG185,CG186,CG187,CG188,CG191,CG192,CG197,CG198,CG199,CG204,CG211,CG217,CG218,CG219,CG221,CG222,CG223,CG224,CG225,CG229,CG233,CG235,CG239,CG240,CG242,CG243,CG244,CG245,CG247,CG248,CG249,CG250,CG253,CG254,CG255,CG256,CG257,CG258,CG259,CG260,CG261,CG262,CG263,CG267,CG268,CG269,CG271,CG272,CG273,CG274,CG275,CG276,CG277,CG278,CG279,CG283,CG285,CG286,CG287,CG288,CG289,CG290,CG291,CG292,CG293,CG295,CG296,CG297,CG298,CG299,CG301,CG303,CG304,CG305,CG306,CG307,CG308,CG309,CG310,CG311,CG312,CG318,CG319,CG320,CG322,CG323,CG324,CG325,CG329,CG335,CG347,CG349,CG350,CG351,CG353)</f>
        <v>747</v>
      </c>
      <c r="CI380" s="75">
        <f>SUM(CI11,CI13,CI27,CI32,CI33,CI34,CI35,CI36,CI43,CI44,CI46,CI48,CI52,CI63,CI71,CI76,CI89,CI97,CI102,CI103,CI104,CI105,CI106,CI107,CI108,CI110,CI111,CI112,CI113,CI114,CI115,CI116,CI117,CI119,CI120,CI122,CI123,CI124,CI125,CI127,CI128,CI129,CI130,CI132,CI133,CI134,CI135,CI136,CI137,CI138,CI140,CI141,CI142,CI144,CI145,CI146,CI147,CI148,CI149,CI150,CI151,CI152,CI153,CI154,CI155,CI156,CI157,CI158,CI159,CI160,CI161,CI162,CI163,CI164,CI165,CI166,CI167,CI168,CI169,CI170,CI171,CI172,CI173,CI174,CI176,CI177,CI178,CI180,CI181,CI182,CI183,CI184,CI185,CI186,CI187,CI188,CI191,CI192,CI197,CI198,CI199,CI204,CI211,CI217,CI218,CI219,CI221,CI222,CI223,CI224,CI225,CI229,CI233,CI235,CI239,CI240,CI242,CI243,CI244,CI245,CI247,CI248,CI249,CI250,CI253,CI254,CI255,CI256,CI257,CI258,CI259,CI260,CI261,CI262,CI263,CI267,CI268,CI269,CI271,CI272,CI273,CI274,CI275,CI276,CI277,CI278,CI279,CI283,CI285,CI286,CI287,CI288,CI289,CI290,CI291,CI292,CI293,CI295,CI296,CI297,CI298,CI299,CI301,CI303,CI304,CI305,CI306,CI307,CI308,CI309,CI310,CI311,CI312,CI318,CI319,CI320,CI322,CI323,CI324,CI325,CI329,CI335,CI347,CI349,CI350,CI351,CI353)</f>
        <v>1753</v>
      </c>
      <c r="CK380" s="75">
        <f>SUM(CK11,CK13,CK27,CK32,CK33,CK34,CK35,CK36,CK43,CK44,CK46,CK48,CK52,CK63,CK71,CK76,CK89,CK97,CK102,CK103,CK104,CK105,CK106,CK107,CK108,CK110,CK111,CK112,CK113,CK114,CK115,CK116,CK117,CK119,CK120,CK122,CK123,CK124,CK125,CK127,CK128,CK129,CK130,CK132,CK133,CK134,CK135,CK136,CK137,CK138,CK140,CK141,CK142,CK144,CK145,CK146,CK147,CK148,CK149,CK150,CK151,CK152,CK153,CK154,CK155,CK156,CK157,CK158,CK159,CK160,CK161,CK162,CK163,CK164,CK165,CK166,CK167,CK168,CK169,CK170,CK171,CK172,CK173,CK174,CK176,CK177,CK178,CK180,CK181,CK182,CK183,CK184,CK185,CK186,CK187,CK188,CK191,CK192,CK197,CK198,CK199,CK204,CK211,CK217,CK218,CK219,CK221,CK222,CK223,CK224,CK225,CK229,CK233,CK235,CK239,CK240,CK242,CK243,CK244,CK245,CK247,CK248,CK249,CK250,CK253,CK254,CK255,CK256,CK257,CK258,CK259,CK260,CK261,CK262,CK263,CK267,CK268,CK269,CK271,CK272,CK273,CK274,CK275,CK276,CK277,CK278,CK279,CK283,CK285,CK286,CK287,CK288,CK289,CK290,CK291,CK292,CK293,CK295,CK296,CK297,CK298,CK299,CK301,CK303,CK304,CK305,CK306,CK307,CK308,CK309,CK310,CK311,CK312,CK318,CK319,CK320,CK322,CK323,CK324,CK325,CK329,CK335,CK347,CK349,CK350,CK351,CK353)</f>
        <v>2330</v>
      </c>
      <c r="CM380" s="75">
        <f>SUM(CM11,CM13,CM27,CM32,CM33,CM34,CM35,CM36,CM43,CM44,CM46,CM48,CM52,CM63,CM71,CM76,CM89,CM97,CM102,CM103,CM104,CM105,CM106,CM107,CM108,CM110,CM111,CM112,CM113,CM114,CM115,CM116,CM117,CM119,CM120,CM122,CM123,CM124,CM125,CM127,CM128,CM129,CM130,CM132,CM133,CM134,CM135,CM136,CM137,CM138,CM140,CM141,CM142,CM144,CM145,CM146,CM147,CM148,CM149,CM150,CM151,CM152,CM153,CM154,CM155,CM156,CM157,CM158,CM159,CM160,CM161,CM162,CM163,CM164,CM165,CM166,CM167,CM168,CM169,CM170,CM171,CM172,CM173,CM174,CM176,CM177,CM178,CM180,CM181,CM182,CM183,CM184,CM185,CM186,CM187,CM188,CM191,CM192,CM197,CM198,CM199,CM204,CM211,CM217,CM218,CM219,CM221,CM222,CM223,CM224,CM225,CM229,CM233,CM235,CM239,CM240,CM242,CM243,CM244,CM245,CM247,CM248,CM249,CM250,CM253,CM254,CM255,CM256,CM257,CM258,CM259,CM260,CM261,CM262,CM263,CM267,CM268,CM269,CM271,CM272,CM273,CM274,CM275,CM276,CM277,CM278,CM279,CM283,CM285,CM286,CM287,CM288,CM289,CM290,CM291,CM292,CM293,CM295,CM296,CM297,CM298,CM299,CM301,CM303,CM304,CM305,CM306,CM307,CM308,CM309,CM310,CM311,CM312,CM318,CM319,CM320,CM322,CM323,CM324,CM325,CM329,CM335,CM347,CM349,CM350,CM351,CM353)</f>
        <v>7240</v>
      </c>
      <c r="CO380" s="75">
        <f>SUM(CO11,CO13,CO27,CO32,CO33,CO34,CO35,CO36,CO43,CO44,CO46,CO48,CO52,CO63,CO71,CO76,CO89,CO97,CO102,CO103,CO104,CO105,CO106,CO107,CO108,CO110,CO111,CO112,CO113,CO114,CO115,CO116,CO117,CO119,CO120,CO122,CO123,CO124,CO125,CO127,CO128,CO129,CO130,CO132,CO133,CO134,CO135,CO136,CO137,CO138,CO140,CO141,CO142,CO144,CO145,CO146,CO147,CO148,CO149,CO150,CO151,CO152,CO153,CO154,CO155,CO156,CO157,CO158,CO159,CO160,CO161,CO162,CO163,CO164,CO165,CO166,CO167,CO168,CO169,CO170,CO171,CO172,CO173,CO174,CO176,CO177,CO178,CO180,CO181,CO182,CO183,CO184,CO185,CO186,CO187,CO188,CO191,CO192,CO197,CO198,CO199,CO204,CO211,CO217,CO218,CO219,CO221,CO222,CO223,CO224,CO225,CO229,CO233,CO235,CO239,CO240,CO242,CO243,CO244,CO245,CO247,CO248,CO249,CO250,CO253,CO254,CO255,CO256,CO257,CO258,CO259,CO260,CO261,CO262,CO263,CO267,CO268,CO269,CO271,CO272,CO273,CO274,CO275,CO276,CO277,CO278,CO279,CO283,CO285,CO286,CO287,CO288,CO289,CO290,CO291,CO292,CO293,CO295,CO296,CO297,CO298,CO299,CO301,CO303,CO304,CO305,CO306,CO307,CO308,CO309,CO310,CO311,CO312,CO318,CO319,CO320,CO322,CO323,CO324,CO325,CO329,CO335,CO347,CO349,CO350,CO351,CO353)</f>
        <v>4176</v>
      </c>
      <c r="CQ380" s="75">
        <f>SUM(CQ11,CQ13,CQ27,CQ32,CQ33,CQ34,CQ35,CQ36,CQ43,CQ44,CQ46,CQ48,CQ52,CQ63,CQ71,CQ76,CQ89,CQ97,CQ102,CQ103,CQ104,CQ105,CQ106,CQ107,CQ108,CQ110,CQ111,CQ112,CQ113,CQ114,CQ115,CQ116,CQ117,CQ119,CQ120,CQ122,CQ123,CQ124,CQ125,CQ127,CQ128,CQ129,CQ130,CQ132,CQ133,CQ134,CQ135,CQ136,CQ137,CQ138,CQ140,CQ141,CQ142,CQ144,CQ145,CQ146,CQ147,CQ148,CQ149,CQ150,CQ151,CQ152,CQ153,CQ154,CQ155,CQ156,CQ157,CQ158,CQ159,CQ160,CQ161,CQ162,CQ163,CQ164,CQ165,CQ166,CQ167,CQ168,CQ169,CQ170,CQ171,CQ172,CQ173,CQ174,CQ176,CQ177,CQ178,CQ180,CQ181,CQ182,CQ183,CQ184,CQ185,CQ186,CQ187,CQ188,CQ191,CQ192,CQ197,CQ198,CQ199,CQ204,CQ211,CQ217,CQ218,CQ219,CQ221,CQ222,CQ223,CQ224,CQ225,CQ229,CQ233,CQ235,CQ239,CQ240,CQ242,CQ243,CQ244,CQ245,CQ247,CQ248,CQ249,CQ250,CQ253,CQ254,CQ255,CQ256,CQ257,CQ258,CQ259,CQ260,CQ261,CQ262,CQ263,CQ267,CQ268,CQ269,CQ271,CQ272,CQ273,CQ274,CQ275,CQ276,CQ277,CQ278,CQ279,CQ283,CQ285,CQ286,CQ287,CQ288,CQ289,CQ290,CQ291,CQ292,CQ293,CQ295,CQ296,CQ297,CQ298,CQ299,CQ301,CQ303,CQ304,CQ305,CQ306,CQ307,CQ308,CQ309,CQ310,CQ311,CQ312,CQ318,CQ319,CQ320,CQ322,CQ323,CQ324,CQ325,CQ329,CQ335,CQ347,CQ349,CQ350,CQ351,CQ353)</f>
        <v>1625</v>
      </c>
      <c r="CS380" s="75">
        <f>SUM(CS11,CS13,CS27,CS32,CS33,CS34,CS35,CS36,CS43,CS44,CS46,CS48,CS52,CS63,CS71,CS76,CS89,CS97,CS102,CS103,CS104,CS105,CS106,CS107,CS108,CS110,CS111,CS112,CS113,CS114,CS115,CS116,CS117,CS119,CS120,CS122,CS123,CS124,CS125,CS127,CS128,CS129,CS130,CS132,CS133,CS134,CS135,CS136,CS137,CS138,CS140,CS141,CS142,CS144,CS145,CS146,CS147,CS148,CS149,CS150,CS151,CS152,CS153,CS154,CS155,CS156,CS157,CS158,CS159,CS160,CS161,CS162,CS163,CS164,CS165,CS166,CS167,CS168,CS169,CS170,CS171,CS172,CS173,CS174,CS176,CS177,CS178,CS180,CS181,CS182,CS183,CS184,CS185,CS186,CS187,CS188,CS191,CS192,CS197,CS198,CS199,CS204,CS211,CS217,CS218,CS219,CS221,CS222,CS223,CS224,CS225,CS229,CS233,CS235,CS239,CS240,CS242,CS243,CS244,CS245,CS247,CS248,CS249,CS250,CS253,CS254,CS255,CS256,CS257,CS258,CS259,CS260,CS261,CS262,CS263,CS267,CS268,CS269,CS271,CS272,CS273,CS274,CS275,CS276,CS277,CS278,CS279,CS283,CS285,CS286,CS287,CS288,CS289,CS290,CS291,CS292,CS293,CS295,CS296,CS297,CS298,CS299,CS301,CS303,CS304,CS305,CS306,CS307,CS308,CS309,CS310,CS311,CS312,CS318,CS319,CS320,CS322,CS323,CS324,CS325,CS329,CS335,CS347,CS349,CS350,CS351,CS353)</f>
        <v>2492</v>
      </c>
      <c r="CU380" s="75">
        <f>SUM(CU11,CU13,CU27,CU32,CU33,CU34,CU35,CU36,CU43,CU44,CU46,CU48,CU52,CU63,CU71,CU76,CU89,CU97,CU102,CU103,CU104,CU105,CU106,CU107,CU108,CU110,CU111,CU112,CU113,CU114,CU115,CU116,CU117,CU119,CU120,CU122,CU123,CU124,CU125,CU127,CU128,CU129,CU130,CU132,CU133,CU134,CU135,CU136,CU137,CU138,CU140,CU141,CU142,CU144,CU145,CU146,CU147,CU148,CU149,CU150,CU151,CU152,CU153,CU154,CU155,CU156,CU157,CU158,CU159,CU160,CU161,CU162,CU163,CU164,CU165,CU166,CU167,CU168,CU169,CU170,CU171,CU172,CU173,CU174,CU176,CU177,CU178,CU180,CU181,CU182,CU183,CU184,CU185,CU186,CU187,CU188,CU191,CU192,CU197,CU198,CU199,CU204,CU211,CU217,CU218,CU219,CU221,CU222,CU223,CU224,CU225,CU229,CU233,CU235,CU239,CU240,CU242,CU243,CU244,CU245,CU247,CU248,CU249,CU250,CU253,CU254,CU255,CU256,CU257,CU258,CU259,CU260,CU261,CU262,CU263,CU267,CU268,CU269,CU271,CU272,CU273,CU274,CU275,CU276,CU277,CU278,CU279,CU283,CU285,CU286,CU287,CU288,CU289,CU290,CU291,CU292,CU293,CU295,CU296,CU297,CU298,CU299,CU301,CU303,CU304,CU305,CU306,CU307,CU308,CU309,CU310,CU311,CU312,CU318,CU319,CU320,CU322,CU323,CU324,CU325,CU329,CU335,CU347,CU349,CU350,CU351,CU353)</f>
        <v>1378</v>
      </c>
      <c r="CW380" s="75">
        <f>SUM(CW11,CW13,CW27,CW32,CW33,CW34,CW35,CW36,CW43,CW44,CW46,CW48,CW52,CW63,CW71,CW76,CW89,CW97,CW102,CW103,CW104,CW105,CW106,CW107,CW108,CW110,CW111,CW112,CW113,CW114,CW115,CW116,CW117,CW119,CW120,CW122,CW123,CW124,CW125,CW127,CW128,CW129,CW130,CW132,CW133,CW134,CW135,CW136,CW137,CW138,CW140,CW141,CW142,CW144,CW145,CW146,CW147,CW148,CW149,CW150,CW151,CW152,CW153,CW154,CW155,CW156,CW157,CW158,CW159,CW160,CW161,CW162,CW163,CW164,CW165,CW166,CW167,CW168,CW169,CW170,CW171,CW172,CW173,CW174,CW176,CW177,CW178,CW180,CW181,CW182,CW183,CW184,CW185,CW186,CW187,CW188,CW191,CW192,CW197,CW198,CW199,CW204,CW211,CW217,CW218,CW219,CW221,CW222,CW223,CW224,CW225,CW229,CW233,CW235,CW239,CW240,CW242,CW243,CW244,CW245,CW247,CW248,CW249,CW250,CW253,CW254,CW255,CW256,CW257,CW258,CW259,CW260,CW261,CW262,CW263,CW267,CW268,CW269,CW271,CW272,CW273,CW274,CW275,CW276,CW277,CW278,CW279,CW283,CW285,CW286,CW287,CW288,CW289,CW290,CW291,CW292,CW293,CW295,CW296,CW297,CW298,CW299,CW301,CW303,CW304,CW305,CW306,CW307,CW308,CW309,CW310,CW311,CW312,CW318,CW319,CW320,CW322,CW323,CW324,CW325,CW329,CW335,CW347,CW349,CW350,CW351,CW353)</f>
        <v>3065</v>
      </c>
      <c r="CY380" s="75">
        <f>SUM(CY11,CY13,CY27,CY32,CY33,CY34,CY35,CY36,CY43,CY44,CY46,CY48,CY52,CY63,CY71,CY76,CY89,CY97,CY102,CY103,CY104,CY105,CY106,CY107,CY108,CY110,CY111,CY112,CY113,CY114,CY115,CY116,CY117,CY119,CY120,CY122,CY123,CY124,CY125,CY127,CY128,CY129,CY130,CY132,CY133,CY134,CY135,CY136,CY137,CY138,CY140,CY141,CY142,CY144,CY145,CY146,CY147,CY148,CY149,CY150,CY151,CY152,CY153,CY154,CY155,CY156,CY157,CY158,CY159,CY160,CY161,CY162,CY163,CY164,CY165,CY166,CY167,CY168,CY169,CY170,CY171,CY172,CY173,CY174,CY176,CY177,CY178,CY180,CY181,CY182,CY183,CY184,CY185,CY186,CY187,CY188,CY191,CY192,CY197,CY198,CY199,CY204,CY211,CY217,CY218,CY219,CY221,CY222,CY223,CY224,CY225,CY229,CY233,CY235,CY239,CY240,CY242,CY243,CY244,CY245,CY247,CY248,CY249,CY250,CY253,CY254,CY255,CY256,CY257,CY258,CY259,CY260,CY261,CY262,CY263,CY267,CY268,CY269,CY271,CY272,CY273,CY274,CY275,CY276,CY277,CY278,CY279,CY283,CY285,CY286,CY287,CY288,CY289,CY290,CY291,CY292,CY293,CY295,CY296,CY297,CY298,CY299,CY301,CY303,CY304,CY305,CY306,CY307,CY308,CY309,CY310,CY311,CY312,CY318,CY319,CY320,CY322,CY323,CY324,CY325,CY329,CY335,CY347,CY349,CY350,CY351,CY353)</f>
        <v>2467</v>
      </c>
      <c r="DA380" s="75">
        <f>SUM(DA11,DA13,DA27,DA32,DA33,DA34,DA35,DA36,DA43,DA44,DA46,DA48,DA52,DA63,DA71,DA76,DA89,DA97,DA102,DA103,DA104,DA105,DA106,DA107,DA108,DA110,DA111,DA112,DA113,DA114,DA115,DA116,DA117,DA119,DA120,DA122,DA123,DA124,DA125,DA127,DA128,DA129,DA130,DA132,DA133,DA134,DA135,DA136,DA137,DA138,DA140,DA141,DA142,DA144,DA145,DA146,DA147,DA148,DA149,DA150,DA151,DA152,DA153,DA154,DA155,DA156,DA157,DA158,DA159,DA160,DA161,DA162,DA163,DA164,DA165,DA166,DA167,DA168,DA169,DA170,DA171,DA172,DA173,DA174,DA176,DA177,DA178,DA180,DA181,DA182,DA183,DA184,DA185,DA186,DA187,DA188,DA191,DA192,DA197,DA198,DA199,DA204,DA211,DA217,DA218,DA219,DA221,DA222,DA223,DA224,DA225,DA229,DA233,DA235,DA239,DA240,DA242,DA243,DA244,DA245,DA247,DA248,DA249,DA250,DA253,DA254,DA255,DA256,DA257,DA258,DA259,DA260,DA261,DA262,DA263,DA267,DA268,DA269,DA271,DA272,DA273,DA274,DA275,DA276,DA277,DA278,DA279,DA283,DA285,DA286,DA287,DA288,DA289,DA290,DA291,DA292,DA293,DA295,DA296,DA297,DA298,DA299,DA301,DA303,DA304,DA305,DA306,DA307,DA308,DA309,DA310,DA311,DA312,DA318,DA319,DA320,DA322,DA323,DA324,DA325,DA329,DA335,DA347,DA349,DA350,DA351,DA353)</f>
        <v>4155</v>
      </c>
      <c r="DC380" s="75">
        <f>SUM(DC11,DC13,DC27,DC32,DC33,DC34,DC35,DC36,DC43,DC44,DC46,DC48,DC52,DC63,DC71,DC76,DC89,DC97,DC102,DC103,DC104,DC105,DC106,DC107,DC108,DC110,DC111,DC112,DC113,DC114,DC115,DC116,DC117,DC119,DC120,DC122,DC123,DC124,DC125,DC127,DC128,DC129,DC130,DC132,DC133,DC134,DC135,DC136,DC137,DC138,DC140,DC141,DC142,DC144,DC145,DC146,DC147,DC148,DC149,DC150,DC151,DC152,DC153,DC154,DC155,DC156,DC157,DC158,DC159,DC160,DC161,DC162,DC163,DC164,DC165,DC166,DC167,DC168,DC169,DC170,DC171,DC172,DC173,DC174,DC176,DC177,DC178,DC180,DC181,DC182,DC183,DC184,DC185,DC186,DC187,DC188,DC191,DC192,DC197,DC198,DC199,DC204,DC211,DC217,DC218,DC219,DC221,DC222,DC223,DC224,DC225,DC229,DC233,DC235,DC239,DC240,DC242,DC243,DC244,DC245,DC247,DC248,DC249,DC250,DC253,DC254,DC255,DC256,DC257,DC258,DC259,DC260,DC261,DC262,DC263,DC267,DC268,DC269,DC271,DC272,DC273,DC274,DC275,DC276,DC277,DC278,DC279,DC283,DC285,DC286,DC287,DC288,DC289,DC290,DC291,DC292,DC293,DC295,DC296,DC297,DC298,DC299,DC301,DC303,DC304,DC305,DC306,DC307,DC308,DC309,DC310,DC311,DC312,DC318,DC319,DC320,DC322,DC323,DC324,DC325,DC329,DC335,DC347,DC349,DC350,DC351,DC353)</f>
        <v>4107</v>
      </c>
      <c r="DE380" s="75">
        <f>SUM(DE11,DE13,DE27,DE32,DE33,DE34,DE35,DE36,DE43,DE44,DE46,DE48,DE52,DE63,DE71,DE76,DE89,DE97,DE102,DE103,DE104,DE105,DE106,DE107,DE108,DE110,DE111,DE112,DE113,DE114,DE115,DE116,DE117,DE119,DE120,DE122,DE123,DE124,DE125,DE127,DE128,DE129,DE130,DE132,DE133,DE134,DE135,DE136,DE137,DE138,DE140,DE141,DE142,DE144,DE145,DE146,DE147,DE148,DE149,DE150,DE151,DE152,DE153,DE154,DE155,DE156,DE157,DE158,DE159,DE160,DE161,DE162,DE163,DE164,DE165,DE166,DE167,DE168,DE169,DE170,DE171,DE172,DE173,DE174,DE176,DE177,DE178,DE180,DE181,DE182,DE183,DE184,DE185,DE186,DE187,DE188,DE191,DE192,DE197,DE198,DE199,DE204,DE211,DE217,DE218,DE219,DE221,DE222,DE223,DE224,DE225,DE229,DE233,DE235,DE239,DE240,DE242,DE243,DE244,DE245,DE247,DE248,DE249,DE250,DE253,DE254,DE255,DE256,DE257,DE258,DE259,DE260,DE261,DE262,DE263,DE267,DE268,DE269,DE271,DE272,DE273,DE274,DE275,DE276,DE277,DE278,DE279,DE283,DE285,DE286,DE287,DE288,DE289,DE290,DE291,DE292,DE293,DE295,DE296,DE297,DE298,DE299,DE301,DE303,DE304,DE305,DE306,DE307,DE308,DE309,DE310,DE311,DE312,DE318,DE319,DE320,DE322,DE323,DE324,DE325,DE329,DE335,DE347,DE349,DE350,DE351,DE353)</f>
        <v>1709</v>
      </c>
      <c r="DG380" s="75">
        <f>SUM(DG11,DG13,DG27,DG32,DG33,DG34,DG35,DG36,DG43,DG44,DG46,DG48,DG52,DG63,DG71,DG76,DG89,DG97,DG102,DG103,DG104,DG105,DG106,DG107,DG108,DG110,DG111,DG112,DG113,DG114,DG115,DG116,DG117,DG119,DG120,DG122,DG123,DG124,DG125,DG127,DG128,DG129,DG130,DG132,DG133,DG134,DG135,DG136,DG137,DG138,DG140,DG141,DG142,DG144,DG145,DG146,DG147,DG148,DG149,DG150,DG151,DG152,DG153,DG154,DG155,DG156,DG157,DG158,DG159,DG160,DG161,DG162,DG163,DG164,DG165,DG166,DG167,DG168,DG169,DG170,DG171,DG172,DG173,DG174,DG176,DG177,DG178,DG180,DG181,DG182,DG183,DG184,DG185,DG186,DG187,DG188,DG191,DG192,DG197,DG198,DG199,DG204,DG211,DG217,DG218,DG219,DG221,DG222,DG223,DG224,DG225,DG229,DG233,DG235,DG239,DG240,DG242,DG243,DG244,DG245,DG247,DG248,DG249,DG250,DG253,DG254,DG255,DG256,DG257,DG258,DG259,DG260,DG261,DG262,DG263,DG267,DG268,DG269,DG271,DG272,DG273,DG274,DG275,DG276,DG277,DG278,DG279,DG283,DG285,DG286,DG287,DG288,DG289,DG290,DG291,DG292,DG293,DG295,DG296,DG297,DG298,DG299,DG301,DG303,DG304,DG305,DG306,DG307,DG308,DG309,DG310,DG311,DG312,DG318,DG319,DG320,DG322,DG323,DG324,DG325,DG329,DG335,DG347,DG349,DG350,DG351,DG353)</f>
        <v>302</v>
      </c>
      <c r="DI380" s="75">
        <f>SUM(DI11,DI13,DI27,DI32,DI33,DI34,DI35,DI36,DI43,DI44,DI46,DI48,DI52,DI63,DI71,DI76,DI89,DI97,DI102,DI103,DI104,DI105,DI106,DI107,DI108,DI110,DI111,DI112,DI113,DI114,DI115,DI116,DI117,DI119,DI120,DI122,DI123,DI124,DI125,DI127,DI128,DI129,DI130,DI132,DI133,DI134,DI135,DI136,DI137,DI138,DI140,DI141,DI142,DI144,DI145,DI146,DI147,DI148,DI149,DI150,DI151,DI152,DI153,DI154,DI155,DI156,DI157,DI158,DI159,DI160,DI161,DI162,DI163,DI164,DI165,DI166,DI167,DI168,DI169,DI170,DI171,DI172,DI173,DI174,DI176,DI177,DI178,DI180,DI181,DI182,DI183,DI184,DI185,DI186,DI187,DI188,DI191,DI192,DI197,DI198,DI199,DI204,DI211,DI217,DI218,DI219,DI221,DI222,DI223,DI224,DI225,DI229,DI233,DI235,DI239,DI240,DI242,DI243,DI244,DI245,DI247,DI248,DI249,DI250,DI253,DI254,DI255,DI256,DI257,DI258,DI259,DI260,DI261,DI262,DI263,DI267,DI268,DI269,DI271,DI272,DI273,DI274,DI275,DI276,DI277,DI278,DI279,DI283,DI285,DI286,DI287,DI288,DI289,DI290,DI291,DI292,DI293,DI295,DI296,DI297,DI298,DI299,DI301,DI303,DI304,DI305,DI306,DI307,DI308,DI309,DI310,DI311,DI312,DI318,DI319,DI320,DI322,DI323,DI324,DI325,DI329,DI335,DI347,DI349,DI350,DI351,DI353)</f>
        <v>2018</v>
      </c>
      <c r="DK380" s="75">
        <f>SUM(DK11,DK13,DK27,DK32,DK33,DK34,DK35,DK36,DK43,DK44,DK46,DK48,DK52,DK63,DK71,DK76,DK89,DK97,DK102,DK103,DK104,DK105,DK106,DK107,DK108,DK110,DK111,DK112,DK113,DK114,DK115,DK116,DK117,DK119,DK120,DK122,DK123,DK124,DK125,DK127,DK128,DK129,DK130,DK132,DK133,DK134,DK135,DK136,DK137,DK138,DK140,DK141,DK142,DK144,DK145,DK146,DK147,DK148,DK149,DK150,DK151,DK152,DK153,DK154,DK155,DK156,DK157,DK158,DK159,DK160,DK161,DK162,DK163,DK164,DK165,DK166,DK167,DK168,DK169,DK170,DK171,DK172,DK173,DK174,DK176,DK177,DK178,DK180,DK181,DK182,DK183,DK184,DK185,DK186,DK187,DK188,DK191,DK192,DK197,DK198,DK199,DK204,DK211,DK217,DK218,DK219,DK221,DK222,DK223,DK224,DK225,DK229,DK233,DK235,DK239,DK240,DK242,DK243,DK244,DK245,DK247,DK248,DK249,DK250,DK253,DK254,DK255,DK256,DK257,DK258,DK259,DK260,DK261,DK262,DK263,DK267,DK268,DK269,DK271,DK272,DK273,DK274,DK275,DK276,DK277,DK278,DK279,DK283,DK285,DK286,DK287,DK288,DK289,DK290,DK291,DK292,DK293,DK295,DK296,DK297,DK298,DK299,DK301,DK303,DK304,DK305,DK306,DK307,DK308,DK309,DK310,DK311,DK312,DK318,DK319,DK320,DK322,DK323,DK324,DK325,DK329,DK335,DK347,DK349,DK350,DK351,DK353)</f>
        <v>494</v>
      </c>
      <c r="DM380" s="75">
        <f>SUM(DM11,DM13,DM27,DM32,DM33,DM34,DM35,DM36,DM43,DM44,DM46,DM48,DM52,DM63,DM71,DM76,DM89,DM97,DM102,DM103,DM104,DM105,DM106,DM107,DM108,DM110,DM111,DM112,DM113,DM114,DM115,DM116,DM117,DM119,DM120,DM122,DM123,DM124,DM125,DM127,DM128,DM129,DM130,DM132,DM133,DM134,DM135,DM136,DM137,DM138,DM140,DM141,DM142,DM144,DM145,DM146,DM147,DM148,DM149,DM150,DM151,DM152,DM153,DM154,DM155,DM156,DM157,DM158,DM159,DM160,DM161,DM162,DM163,DM164,DM165,DM166,DM167,DM168,DM169,DM170,DM171,DM172,DM173,DM174,DM176,DM177,DM178,DM180,DM181,DM182,DM183,DM184,DM185,DM186,DM187,DM188,DM191,DM192,DM197,DM198,DM199,DM204,DM211,DM217,DM218,DM219,DM221,DM222,DM223,DM224,DM225,DM229,DM233,DM235,DM239,DM240,DM242,DM243,DM244,DM245,DM247,DM248,DM249,DM250,DM253,DM254,DM255,DM256,DM257,DM258,DM259,DM260,DM261,DM262,DM263,DM267,DM268,DM269,DM271,DM272,DM273,DM274,DM275,DM276,DM277,DM278,DM279,DM283,DM285,DM286,DM287,DM288,DM289,DM290,DM291,DM292,DM293,DM295,DM296,DM297,DM298,DM299,DM301,DM303,DM304,DM305,DM306,DM307,DM308,DM309,DM310,DM311,DM312,DM318,DM319,DM320,DM322,DM323,DM324,DM325,DM329,DM335,DM347,DM349,DM350,DM351,DM353)</f>
        <v>1448</v>
      </c>
      <c r="DO380" s="75">
        <f>SUM(DO11,DO13,DO27,DO32,DO33,DO34,DO35,DO36,DO43,DO44,DO46,DO48,DO52,DO63,DO71,DO76,DO89,DO97,DO102,DO103,DO104,DO105,DO106,DO107,DO108,DO110,DO111,DO112,DO113,DO114,DO115,DO116,DO117,DO119,DO120,DO122,DO123,DO124,DO125,DO127,DO128,DO129,DO130,DO132,DO133,DO134,DO135,DO136,DO137,DO138,DO140,DO141,DO142,DO144,DO145,DO146,DO147,DO148,DO149,DO150,DO151,DO152,DO153,DO154,DO155,DO156,DO157,DO158,DO159,DO160,DO161,DO162,DO163,DO164,DO165,DO166,DO167,DO168,DO169,DO170,DO171,DO172,DO173,DO174,DO176,DO177,DO178,DO180,DO181,DO182,DO183,DO184,DO185,DO186,DO187,DO188,DO191,DO192,DO197,DO198,DO199,DO204,DO211,DO217,DO218,DO219,DO221,DO222,DO223,DO224,DO225,DO229,DO233,DO235,DO239,DO240,DO242,DO243,DO244,DO245,DO247,DO248,DO249,DO250,DO253,DO254,DO255,DO256,DO257,DO258,DO259,DO260,DO261,DO262,DO263,DO267,DO268,DO269,DO271,DO272,DO273,DO274,DO275,DO276,DO277,DO278,DO279,DO283,DO285,DO286,DO287,DO288,DO289,DO290,DO291,DO292,DO293,DO295,DO296,DO297,DO298,DO299,DO301,DO303,DO304,DO305,DO306,DO307,DO308,DO309,DO310,DO311,DO312,DO318,DO319,DO320,DO322,DO323,DO324,DO325,DO329,DO335,DO347,DO349,DO350,DO351,DO353)</f>
        <v>0</v>
      </c>
      <c r="DQ380" s="75"/>
    </row>
    <row r="381" spans="1:122" s="76" customFormat="1" ht="31.5" hidden="1" x14ac:dyDescent="0.25">
      <c r="C381" s="77" t="s">
        <v>508</v>
      </c>
      <c r="D381" s="78"/>
      <c r="E381" s="78"/>
      <c r="F381" s="78"/>
      <c r="G381" s="79"/>
      <c r="H381" s="79"/>
      <c r="I381" s="79"/>
      <c r="J381" s="79"/>
      <c r="K381" s="79"/>
      <c r="L381" s="79"/>
      <c r="M381" s="79"/>
      <c r="N381" s="79"/>
      <c r="O381" s="80">
        <f>O380/12*5</f>
        <v>5810.4166666666661</v>
      </c>
      <c r="P381" s="81"/>
      <c r="Q381" s="80">
        <f>Q380/12*5</f>
        <v>4929.583333333333</v>
      </c>
      <c r="R381" s="81"/>
      <c r="S381" s="80">
        <f>S380/12*5</f>
        <v>1.6666666666666665</v>
      </c>
      <c r="T381" s="81"/>
      <c r="U381" s="80">
        <f>U380/12*5</f>
        <v>536.25</v>
      </c>
      <c r="V381" s="81"/>
      <c r="W381" s="80">
        <f>W380/12*5</f>
        <v>2343.3333333333335</v>
      </c>
      <c r="X381" s="81"/>
      <c r="Y381" s="80">
        <f>Y380/12*5</f>
        <v>1166.6666666666667</v>
      </c>
      <c r="Z381" s="81"/>
      <c r="AA381" s="80">
        <f>AA380/12*5</f>
        <v>116.66666666666666</v>
      </c>
      <c r="AB381" s="81"/>
      <c r="AC381" s="80">
        <f>AC380/12*5</f>
        <v>65.833333333333329</v>
      </c>
      <c r="AD381" s="81"/>
      <c r="AE381" s="80">
        <f>AE380/12*5</f>
        <v>2985.416666666667</v>
      </c>
      <c r="AF381" s="81"/>
      <c r="AG381" s="80">
        <f>AG380/12*5</f>
        <v>4273.333333333333</v>
      </c>
      <c r="AH381" s="82"/>
      <c r="AI381" s="80">
        <f>AI380/12*5</f>
        <v>111.66666666666666</v>
      </c>
      <c r="AJ381" s="81"/>
      <c r="AK381" s="80">
        <f>AK380/12*5</f>
        <v>87.5</v>
      </c>
      <c r="AL381" s="82"/>
      <c r="AM381" s="80">
        <f>AM380/12*5</f>
        <v>1796.6666666666665</v>
      </c>
      <c r="AN381" s="81"/>
      <c r="AO381" s="80">
        <f>AO380/12*5</f>
        <v>4031.25</v>
      </c>
      <c r="AP381" s="81"/>
      <c r="AQ381" s="80">
        <f>AQ380/12*5</f>
        <v>434.16666666666663</v>
      </c>
      <c r="AR381" s="81"/>
      <c r="AS381" s="80">
        <f>AS380/12*5</f>
        <v>5117.083333333333</v>
      </c>
      <c r="AT381" s="81"/>
      <c r="AU381" s="80">
        <f>AU380/12*5</f>
        <v>815.41666666666674</v>
      </c>
      <c r="AV381" s="81"/>
      <c r="AW381" s="80">
        <f>AW380/12*5</f>
        <v>941.66666666666674</v>
      </c>
      <c r="AX381" s="81"/>
      <c r="AY381" s="80">
        <f>AY380/12*5</f>
        <v>475.83333333333337</v>
      </c>
      <c r="AZ381" s="81"/>
      <c r="BA381" s="80">
        <f>BA380/12*5</f>
        <v>465</v>
      </c>
      <c r="BB381" s="81"/>
      <c r="BC381" s="80">
        <f>BC380/12*5</f>
        <v>1290.4166666666665</v>
      </c>
      <c r="BD381" s="81"/>
      <c r="BE381" s="80">
        <f>BE380/12*5</f>
        <v>695</v>
      </c>
      <c r="BF381" s="81"/>
      <c r="BG381" s="80">
        <f>BG380/12*5</f>
        <v>850</v>
      </c>
      <c r="BH381" s="81"/>
      <c r="BI381" s="80">
        <f>BI380/12*5</f>
        <v>3518.75</v>
      </c>
      <c r="BJ381" s="81"/>
      <c r="BK381" s="80">
        <f>BK380/12*5</f>
        <v>5316.6666666666661</v>
      </c>
      <c r="BL381" s="81"/>
      <c r="BM381" s="80">
        <f>BM380/12*5</f>
        <v>3497.5</v>
      </c>
      <c r="BN381" s="81"/>
      <c r="BO381" s="80">
        <f>BO380/12*5</f>
        <v>1712.9166666666665</v>
      </c>
      <c r="BP381" s="81"/>
      <c r="BQ381" s="80">
        <f>BQ380/12*5</f>
        <v>871.25</v>
      </c>
      <c r="BR381" s="81"/>
      <c r="BS381" s="80">
        <f>BS380/12*5</f>
        <v>983.33333333333326</v>
      </c>
      <c r="BT381" s="81"/>
      <c r="BU381" s="80">
        <f>BU380/12*5</f>
        <v>125.41666666666666</v>
      </c>
      <c r="BV381" s="81"/>
      <c r="BW381" s="80">
        <f>BW380/12*5</f>
        <v>23.75</v>
      </c>
      <c r="BX381" s="81"/>
      <c r="BY381" s="80">
        <f>BY380/12*5</f>
        <v>10</v>
      </c>
      <c r="BZ381" s="81"/>
      <c r="CA381" s="80">
        <f>CA380/12*5</f>
        <v>509.16666666666663</v>
      </c>
      <c r="CB381" s="81"/>
      <c r="CC381" s="80">
        <f>CC380/12*5</f>
        <v>484.16666666666663</v>
      </c>
      <c r="CD381" s="81"/>
      <c r="CE381" s="80">
        <f>CE380/12*5</f>
        <v>168.75</v>
      </c>
      <c r="CF381" s="81"/>
      <c r="CG381" s="80">
        <f>CG380/12*5</f>
        <v>311.25</v>
      </c>
      <c r="CH381" s="81"/>
      <c r="CI381" s="80">
        <f>CI380/12*5</f>
        <v>730.41666666666674</v>
      </c>
      <c r="CJ381" s="81"/>
      <c r="CK381" s="80">
        <f>CK380/12*5</f>
        <v>970.83333333333326</v>
      </c>
      <c r="CL381" s="81"/>
      <c r="CM381" s="80">
        <f>CM380/12*5</f>
        <v>3016.666666666667</v>
      </c>
      <c r="CN381" s="81"/>
      <c r="CO381" s="80">
        <f>CO380/12*5</f>
        <v>1740</v>
      </c>
      <c r="CP381" s="81"/>
      <c r="CQ381" s="80">
        <f>CQ380/12*5</f>
        <v>677.08333333333326</v>
      </c>
      <c r="CR381" s="81"/>
      <c r="CS381" s="80">
        <f>CS380/12*5</f>
        <v>1038.3333333333333</v>
      </c>
      <c r="CT381" s="81"/>
      <c r="CU381" s="80">
        <f>CU380/12*5</f>
        <v>574.16666666666663</v>
      </c>
      <c r="CV381" s="81"/>
      <c r="CW381" s="80">
        <f>CW380/12*5</f>
        <v>1277.0833333333333</v>
      </c>
      <c r="CX381" s="81"/>
      <c r="CY381" s="80">
        <f>CY380/12*5</f>
        <v>1027.9166666666667</v>
      </c>
      <c r="CZ381" s="81"/>
      <c r="DA381" s="80">
        <f>DA380/12*5</f>
        <v>1731.25</v>
      </c>
      <c r="DB381" s="81"/>
      <c r="DC381" s="80">
        <f>DC380/12*5</f>
        <v>1711.25</v>
      </c>
      <c r="DD381" s="81"/>
      <c r="DE381" s="80">
        <f>DE380/12*5</f>
        <v>712.08333333333326</v>
      </c>
      <c r="DF381" s="81"/>
      <c r="DG381" s="80">
        <f>DG380/12*5</f>
        <v>125.83333333333334</v>
      </c>
      <c r="DH381" s="81"/>
      <c r="DI381" s="80">
        <f>DI380/12*5</f>
        <v>840.83333333333326</v>
      </c>
      <c r="DJ381" s="81"/>
      <c r="DK381" s="80">
        <f>DK380/12*5</f>
        <v>205.83333333333331</v>
      </c>
      <c r="DL381" s="81"/>
      <c r="DM381" s="80">
        <f>DM380/12*5</f>
        <v>603.33333333333337</v>
      </c>
      <c r="DN381" s="81"/>
      <c r="DO381" s="80">
        <f>DO380/12*5</f>
        <v>0</v>
      </c>
      <c r="DP381" s="81"/>
      <c r="DQ381" s="80"/>
      <c r="DR381" s="82"/>
    </row>
    <row r="382" spans="1:122" ht="47.25" hidden="1" x14ac:dyDescent="0.25">
      <c r="C382" s="83" t="s">
        <v>509</v>
      </c>
      <c r="O382" s="84">
        <f>O381+O385/12*5</f>
        <v>5977.083333333333</v>
      </c>
      <c r="Q382" s="84">
        <f>Q381+Q385/12*5</f>
        <v>5084.1666666666661</v>
      </c>
      <c r="S382" s="84">
        <f>S381+S385/12*5</f>
        <v>122.08333333333333</v>
      </c>
      <c r="U382" s="84">
        <f>U381+U385/12*5</f>
        <v>536.25</v>
      </c>
      <c r="W382" s="84">
        <f>W381+W385/12*5</f>
        <v>2350.8333333333335</v>
      </c>
      <c r="Y382" s="84">
        <f>Y381+Y385/12*5</f>
        <v>1196.6666666666667</v>
      </c>
      <c r="AA382" s="84">
        <f>AA381+AA385/12*5</f>
        <v>781.24999999999989</v>
      </c>
      <c r="AC382" s="84">
        <f>AC381+AC385/12*5</f>
        <v>65.833333333333329</v>
      </c>
      <c r="AE382" s="84">
        <f>AE381+AE385/12*5</f>
        <v>2985.416666666667</v>
      </c>
      <c r="AG382" s="84">
        <f>AG381+AG385/12*5</f>
        <v>4276.25</v>
      </c>
      <c r="AI382" s="84">
        <f>AI381+AI385/12*5</f>
        <v>111.66666666666666</v>
      </c>
      <c r="AK382" s="84">
        <f>AK381+AK385/12*5</f>
        <v>87.5</v>
      </c>
      <c r="AM382" s="84">
        <f>AM381+AM385/12*5</f>
        <v>1797.4999999999998</v>
      </c>
      <c r="AO382" s="84">
        <f>AO381+AO385/12*5</f>
        <v>4039.5833333333335</v>
      </c>
      <c r="AQ382" s="84">
        <f>AQ381+AQ385/12*5</f>
        <v>434.16666666666663</v>
      </c>
      <c r="AS382" s="84">
        <f>AS381+AS385/12*5</f>
        <v>5158.75</v>
      </c>
      <c r="AU382" s="84">
        <f>AU381+AU385/12*5</f>
        <v>815.41666666666674</v>
      </c>
      <c r="AW382" s="84">
        <f>AW381+AW385/12*5</f>
        <v>941.66666666666674</v>
      </c>
      <c r="AY382" s="84">
        <f>AY381+AY385/12*5</f>
        <v>475.83333333333337</v>
      </c>
      <c r="BA382" s="84">
        <f>BA381+BA385/12*5</f>
        <v>465</v>
      </c>
      <c r="BC382" s="84">
        <f>BC381+BC385/12*5</f>
        <v>1290.4166666666665</v>
      </c>
      <c r="BE382" s="84">
        <f>BE381+BE385/12*5</f>
        <v>695</v>
      </c>
      <c r="BG382" s="84">
        <f>BG381+BG385/12*5</f>
        <v>850</v>
      </c>
      <c r="BI382" s="84">
        <f>BI381+BI385/12*5</f>
        <v>3518.75</v>
      </c>
      <c r="BK382" s="84">
        <f>BK381+BK385/12*5</f>
        <v>5392.083333333333</v>
      </c>
      <c r="BM382" s="84">
        <f>BM381+BM385/12*5</f>
        <v>3497.9166666666665</v>
      </c>
      <c r="BO382" s="84">
        <f>BO381+BO385/12*5</f>
        <v>1783.7499999999998</v>
      </c>
      <c r="BQ382" s="84">
        <f>BQ381+BQ385/12*5</f>
        <v>871.25</v>
      </c>
      <c r="BS382" s="84">
        <f>BS381+BS385/12*5</f>
        <v>983.33333333333326</v>
      </c>
      <c r="BU382" s="84">
        <f>BU381+BU385/12*5</f>
        <v>125.41666666666666</v>
      </c>
      <c r="BW382" s="84">
        <f>BW381+BW385/12*5</f>
        <v>23.75</v>
      </c>
      <c r="BY382" s="84">
        <f>BY381+BY385/12*5</f>
        <v>10</v>
      </c>
      <c r="CA382" s="84">
        <f>CA381+CA385/12*5</f>
        <v>509.16666666666663</v>
      </c>
      <c r="CC382" s="84">
        <f>CC381+CC385/12*5</f>
        <v>484.16666666666663</v>
      </c>
      <c r="CE382" s="84">
        <f>CE381+CE385/12*5</f>
        <v>168.75</v>
      </c>
      <c r="CG382" s="84">
        <f>CG381+CG385/12*5</f>
        <v>311.25</v>
      </c>
      <c r="CI382" s="84">
        <f>CI381+CI385/12*5</f>
        <v>730.41666666666674</v>
      </c>
      <c r="CK382" s="84">
        <f>CK381+CK385/12*5</f>
        <v>970.83333333333326</v>
      </c>
      <c r="CM382" s="84">
        <f>CM381+CM385/12*5</f>
        <v>3016.666666666667</v>
      </c>
      <c r="CO382" s="84">
        <f>CO381+CO385/12*5</f>
        <v>1742.0833333333333</v>
      </c>
      <c r="CQ382" s="84">
        <f>CQ381+CQ385/12*5</f>
        <v>677.08333333333326</v>
      </c>
      <c r="CS382" s="84">
        <f>CS381+CS385/12*5</f>
        <v>1038.3333333333333</v>
      </c>
      <c r="CU382" s="84">
        <f>CU381+CU385/12*5</f>
        <v>574.16666666666663</v>
      </c>
      <c r="CW382" s="84">
        <f>CW381+CW385/12*5</f>
        <v>1292.5</v>
      </c>
      <c r="CY382" s="84">
        <f>CY381+CY385/12*5</f>
        <v>1028.75</v>
      </c>
      <c r="DA382" s="84">
        <f>DA381+DA385/12*5</f>
        <v>1731.6666666666667</v>
      </c>
      <c r="DC382" s="84">
        <f>DC381+DC385/12*5</f>
        <v>1711.25</v>
      </c>
      <c r="DE382" s="84">
        <f>DE381+DE385/12*5</f>
        <v>712.08333333333326</v>
      </c>
      <c r="DG382" s="84">
        <f>DG381+DG385/12*5</f>
        <v>125.83333333333334</v>
      </c>
      <c r="DI382" s="84">
        <f>DI381+DI385/12*5</f>
        <v>840.83333333333326</v>
      </c>
      <c r="DK382" s="84">
        <f>DK381+DK385/12*5</f>
        <v>205.83333333333331</v>
      </c>
      <c r="DM382" s="84">
        <f>DM381+DM385/12*5</f>
        <v>603.33333333333337</v>
      </c>
      <c r="DO382" s="84">
        <f>DO381+DO385/12*5</f>
        <v>0</v>
      </c>
      <c r="DQ382" s="84"/>
    </row>
    <row r="383" spans="1:122" s="76" customFormat="1" ht="20.25" hidden="1" customHeight="1" x14ac:dyDescent="0.25">
      <c r="C383" s="83" t="s">
        <v>510</v>
      </c>
      <c r="D383" s="78"/>
      <c r="E383" s="78"/>
      <c r="F383" s="78"/>
      <c r="G383" s="79"/>
      <c r="H383" s="79"/>
      <c r="I383" s="79"/>
      <c r="J383" s="79"/>
      <c r="K383" s="79"/>
      <c r="L383" s="79"/>
      <c r="M383" s="79"/>
      <c r="N383" s="79"/>
      <c r="O383" s="84">
        <f>SUM(O380/12*7)</f>
        <v>8134.583333333333</v>
      </c>
      <c r="P383" s="85"/>
      <c r="Q383" s="84">
        <f>SUM(Q380/12*7)</f>
        <v>6901.4166666666661</v>
      </c>
      <c r="R383" s="85"/>
      <c r="S383" s="84">
        <f>SUM(S380/12*7)</f>
        <v>2.333333333333333</v>
      </c>
      <c r="T383" s="85"/>
      <c r="U383" s="84">
        <f>SUM(U380/12*7)</f>
        <v>750.75</v>
      </c>
      <c r="V383" s="85"/>
      <c r="W383" s="84">
        <f>SUM(W380/12*7)</f>
        <v>3280.666666666667</v>
      </c>
      <c r="X383" s="85"/>
      <c r="Y383" s="84">
        <f>SUM(Y380/12*7)</f>
        <v>1633.3333333333335</v>
      </c>
      <c r="Z383" s="85"/>
      <c r="AA383" s="84">
        <f>SUM(AA380/12*7)</f>
        <v>163.33333333333331</v>
      </c>
      <c r="AB383" s="85"/>
      <c r="AC383" s="84">
        <f>SUM(AC380/12*7)</f>
        <v>92.166666666666657</v>
      </c>
      <c r="AD383" s="85"/>
      <c r="AE383" s="84">
        <f>SUM(AE380/12*7)</f>
        <v>4179.5833333333339</v>
      </c>
      <c r="AF383" s="85"/>
      <c r="AG383" s="84">
        <f>SUM(AG380/12*7)</f>
        <v>5982.6666666666661</v>
      </c>
      <c r="AH383" s="86"/>
      <c r="AI383" s="84">
        <f>SUM(AI380/12*7)</f>
        <v>156.33333333333331</v>
      </c>
      <c r="AJ383" s="85"/>
      <c r="AK383" s="84">
        <f>SUM(AK380/12*7)</f>
        <v>122.5</v>
      </c>
      <c r="AL383" s="86"/>
      <c r="AM383" s="84">
        <f>SUM(AM380/12*7)</f>
        <v>2515.333333333333</v>
      </c>
      <c r="AN383" s="85"/>
      <c r="AO383" s="84">
        <f>SUM(AO380/12*7)</f>
        <v>5643.75</v>
      </c>
      <c r="AP383" s="85"/>
      <c r="AQ383" s="84">
        <f>SUM(AQ380/12*7)</f>
        <v>607.83333333333326</v>
      </c>
      <c r="AR383" s="85"/>
      <c r="AS383" s="84">
        <f>SUM(AS380/12*7)</f>
        <v>7163.9166666666661</v>
      </c>
      <c r="AT383" s="85"/>
      <c r="AU383" s="84">
        <f>SUM(AU380/12*7)</f>
        <v>1141.5833333333335</v>
      </c>
      <c r="AV383" s="85"/>
      <c r="AW383" s="84">
        <f>SUM(AW380/12*7)</f>
        <v>1318.3333333333335</v>
      </c>
      <c r="AX383" s="85"/>
      <c r="AY383" s="84">
        <f>SUM(AY380/12*7)</f>
        <v>666.16666666666674</v>
      </c>
      <c r="AZ383" s="85"/>
      <c r="BA383" s="84">
        <f>SUM(BA380/12*7)</f>
        <v>651</v>
      </c>
      <c r="BB383" s="85"/>
      <c r="BC383" s="84">
        <f>SUM(BC380/12*7)</f>
        <v>1806.5833333333333</v>
      </c>
      <c r="BD383" s="85"/>
      <c r="BE383" s="84">
        <f>SUM(BE380/12*7)</f>
        <v>973</v>
      </c>
      <c r="BF383" s="85"/>
      <c r="BG383" s="84">
        <f>SUM(BG380/12*7)</f>
        <v>1190</v>
      </c>
      <c r="BH383" s="85"/>
      <c r="BI383" s="84">
        <f>SUM(BI380/12*7)</f>
        <v>4926.25</v>
      </c>
      <c r="BJ383" s="85"/>
      <c r="BK383" s="84">
        <f>SUM(BK380/12*7)</f>
        <v>7443.333333333333</v>
      </c>
      <c r="BL383" s="85"/>
      <c r="BM383" s="84">
        <f>SUM(BM380/12*7)</f>
        <v>4896.5</v>
      </c>
      <c r="BN383" s="85"/>
      <c r="BO383" s="84">
        <f>SUM(BO380/12*7)</f>
        <v>2398.083333333333</v>
      </c>
      <c r="BP383" s="85"/>
      <c r="BQ383" s="84">
        <f>SUM(BQ380/12*7)</f>
        <v>1219.75</v>
      </c>
      <c r="BR383" s="85"/>
      <c r="BS383" s="84">
        <f>SUM(BS380/12*7)</f>
        <v>1376.6666666666665</v>
      </c>
      <c r="BT383" s="85"/>
      <c r="BU383" s="84">
        <f>SUM(BU380/12*7)</f>
        <v>175.58333333333331</v>
      </c>
      <c r="BV383" s="85"/>
      <c r="BW383" s="84">
        <f>SUM(BW380/12*7)</f>
        <v>33.25</v>
      </c>
      <c r="BX383" s="85"/>
      <c r="BY383" s="84">
        <f>SUM(BY380/12*7)</f>
        <v>14</v>
      </c>
      <c r="BZ383" s="85"/>
      <c r="CA383" s="84">
        <f>SUM(CA380/12*7)</f>
        <v>712.83333333333326</v>
      </c>
      <c r="CB383" s="85"/>
      <c r="CC383" s="84">
        <f>SUM(CC380/12*7)</f>
        <v>677.83333333333326</v>
      </c>
      <c r="CD383" s="85"/>
      <c r="CE383" s="84">
        <f>SUM(CE380/12*7)</f>
        <v>236.25</v>
      </c>
      <c r="CF383" s="85"/>
      <c r="CG383" s="84">
        <f>SUM(CG380/12*7)</f>
        <v>435.75</v>
      </c>
      <c r="CH383" s="85"/>
      <c r="CI383" s="84">
        <f>SUM(CI380/12*7)</f>
        <v>1022.5833333333334</v>
      </c>
      <c r="CJ383" s="85"/>
      <c r="CK383" s="84">
        <f>SUM(CK380/12*7)</f>
        <v>1359.1666666666665</v>
      </c>
      <c r="CL383" s="85"/>
      <c r="CM383" s="84">
        <f>SUM(CM380/12*7)</f>
        <v>4223.3333333333339</v>
      </c>
      <c r="CN383" s="85"/>
      <c r="CO383" s="84">
        <f>SUM(CO380/12*7)</f>
        <v>2436</v>
      </c>
      <c r="CP383" s="85"/>
      <c r="CQ383" s="84">
        <f>SUM(CQ380/12*7)</f>
        <v>947.91666666666663</v>
      </c>
      <c r="CR383" s="85"/>
      <c r="CS383" s="84">
        <f>SUM(CS380/12*7)</f>
        <v>1453.6666666666665</v>
      </c>
      <c r="CT383" s="85"/>
      <c r="CU383" s="84">
        <f>SUM(CU380/12*7)</f>
        <v>803.83333333333326</v>
      </c>
      <c r="CV383" s="85"/>
      <c r="CW383" s="84">
        <f>SUM(CW380/12*7)</f>
        <v>1787.9166666666665</v>
      </c>
      <c r="CX383" s="85"/>
      <c r="CY383" s="84">
        <f>SUM(CY380/12*7)</f>
        <v>1439.0833333333335</v>
      </c>
      <c r="CZ383" s="85"/>
      <c r="DA383" s="84">
        <f>SUM(DA380/12*7)</f>
        <v>2423.75</v>
      </c>
      <c r="DB383" s="85"/>
      <c r="DC383" s="84">
        <f>SUM(DC380/12*7)</f>
        <v>2395.75</v>
      </c>
      <c r="DD383" s="85"/>
      <c r="DE383" s="84">
        <f>SUM(DE380/12*7)</f>
        <v>996.91666666666663</v>
      </c>
      <c r="DF383" s="85"/>
      <c r="DG383" s="84">
        <f>SUM(DG380/12*7)</f>
        <v>176.16666666666669</v>
      </c>
      <c r="DH383" s="85"/>
      <c r="DI383" s="84">
        <f>SUM(DI380/12*7)</f>
        <v>1177.1666666666665</v>
      </c>
      <c r="DJ383" s="85"/>
      <c r="DK383" s="84">
        <f>SUM(DK380/12*7)</f>
        <v>288.16666666666663</v>
      </c>
      <c r="DL383" s="85"/>
      <c r="DM383" s="84">
        <f>SUM(DM380/12*7)</f>
        <v>844.66666666666674</v>
      </c>
      <c r="DN383" s="85"/>
      <c r="DO383" s="84">
        <f>SUM(DO380/12*7)</f>
        <v>0</v>
      </c>
      <c r="DP383" s="85"/>
      <c r="DQ383" s="84"/>
      <c r="DR383" s="86"/>
    </row>
    <row r="384" spans="1:122" ht="31.5" hidden="1" x14ac:dyDescent="0.25">
      <c r="C384" s="74" t="s">
        <v>511</v>
      </c>
      <c r="O384" s="84">
        <f>SUM(O385/12*7)</f>
        <v>233.33333333333334</v>
      </c>
      <c r="Q384" s="84">
        <f>SUM(Q385/12*7)</f>
        <v>216.41666666666669</v>
      </c>
      <c r="S384" s="84">
        <f>SUM(S385/12*7)</f>
        <v>168.58333333333331</v>
      </c>
      <c r="U384" s="84">
        <f>SUM(U385/12*7)</f>
        <v>0</v>
      </c>
      <c r="W384" s="84">
        <f>SUM(W385/12*7)</f>
        <v>10.5</v>
      </c>
      <c r="Y384" s="84">
        <f>SUM(Y385/12*7)</f>
        <v>42</v>
      </c>
      <c r="AA384" s="84">
        <f>SUM(AA385/12*7)</f>
        <v>930.41666666666663</v>
      </c>
      <c r="AC384" s="84">
        <f>SUM(AC385/12*7)</f>
        <v>0</v>
      </c>
      <c r="AE384" s="84">
        <f>SUM(AE385/12*7)</f>
        <v>0</v>
      </c>
      <c r="AG384" s="84">
        <f>SUM(AG385/12*7)</f>
        <v>4.0833333333333339</v>
      </c>
      <c r="AI384" s="84">
        <f>SUM(AI385/12*7)</f>
        <v>0</v>
      </c>
      <c r="AK384" s="84">
        <f>SUM(AK385/12*7)</f>
        <v>0</v>
      </c>
      <c r="AM384" s="84">
        <f>SUM(AM385/12*7)</f>
        <v>1.1666666666666665</v>
      </c>
      <c r="AO384" s="84">
        <f>SUM(AO385/12*7)</f>
        <v>11.666666666666668</v>
      </c>
      <c r="AQ384" s="84">
        <f>SUM(AQ385/12*7)</f>
        <v>0</v>
      </c>
      <c r="AS384" s="84">
        <f>SUM(AS385/12*7)</f>
        <v>58.333333333333336</v>
      </c>
      <c r="AU384" s="84">
        <f>SUM(AU385/12*7)</f>
        <v>0</v>
      </c>
      <c r="AW384" s="84">
        <f>SUM(AW385/12*7)</f>
        <v>0</v>
      </c>
      <c r="AY384" s="84">
        <f>SUM(AY385/12*7)</f>
        <v>0</v>
      </c>
      <c r="BA384" s="84">
        <f>SUM(BA385/12*7)</f>
        <v>0</v>
      </c>
      <c r="BC384" s="84">
        <f>SUM(BC385/12*7)</f>
        <v>0</v>
      </c>
      <c r="BE384" s="84">
        <f>SUM(BE385/12*7)</f>
        <v>0</v>
      </c>
      <c r="BG384" s="84">
        <f>SUM(BG385/12*7)</f>
        <v>0</v>
      </c>
      <c r="BI384" s="84">
        <f>SUM(BI385/12*7)</f>
        <v>0</v>
      </c>
      <c r="BK384" s="84">
        <f>SUM(BK385/12*7)</f>
        <v>105.58333333333334</v>
      </c>
      <c r="BM384" s="84">
        <f>SUM(BM385/12*7)</f>
        <v>0.58333333333333326</v>
      </c>
      <c r="BO384" s="84">
        <f>SUM(BO385/12*7)</f>
        <v>99.166666666666657</v>
      </c>
      <c r="BQ384" s="84">
        <f>SUM(BQ385/12*7)</f>
        <v>0</v>
      </c>
      <c r="BS384" s="84">
        <f>SUM(BS385/12*7)</f>
        <v>0</v>
      </c>
      <c r="BU384" s="84">
        <f>SUM(BU385/12*7)</f>
        <v>0</v>
      </c>
      <c r="BW384" s="84">
        <f>SUM(BW385/12*7)</f>
        <v>0</v>
      </c>
      <c r="BY384" s="84">
        <f>SUM(BY385/12*7)</f>
        <v>0</v>
      </c>
      <c r="CA384" s="84">
        <f>SUM(CA385/12*7)</f>
        <v>0</v>
      </c>
      <c r="CC384" s="84">
        <f>SUM(CC385/12*7)</f>
        <v>0</v>
      </c>
      <c r="CE384" s="84">
        <f>SUM(CE385/12*7)</f>
        <v>0</v>
      </c>
      <c r="CG384" s="84">
        <f>SUM(CG385/12*7)</f>
        <v>0</v>
      </c>
      <c r="CI384" s="84">
        <f>SUM(CI385/12*7)</f>
        <v>0</v>
      </c>
      <c r="CK384" s="84">
        <f>SUM(CK385/12*7)</f>
        <v>0</v>
      </c>
      <c r="CM384" s="84">
        <f>SUM(CM385/12*7)</f>
        <v>0</v>
      </c>
      <c r="CO384" s="84">
        <f>SUM(CO385/12*7)</f>
        <v>2.916666666666667</v>
      </c>
      <c r="CQ384" s="84">
        <f>SUM(CQ385/12*7)</f>
        <v>0</v>
      </c>
      <c r="CS384" s="84">
        <f>SUM(CS385/12*7)</f>
        <v>0</v>
      </c>
      <c r="CU384" s="84">
        <f>SUM(CU385/12*7)</f>
        <v>0</v>
      </c>
      <c r="CW384" s="84">
        <f>SUM(CW385/12*7)</f>
        <v>21.583333333333336</v>
      </c>
      <c r="CY384" s="84">
        <f>SUM(CY385/12*7)</f>
        <v>1.1666666666666665</v>
      </c>
      <c r="DA384" s="84">
        <f>SUM(DA385/12*7)</f>
        <v>0.58333333333333326</v>
      </c>
      <c r="DC384" s="84">
        <f>SUM(DC385/12*7)</f>
        <v>0</v>
      </c>
      <c r="DE384" s="84">
        <f>SUM(DE385/12*7)</f>
        <v>0</v>
      </c>
      <c r="DG384" s="84">
        <f>SUM(DG385/12*7)</f>
        <v>0</v>
      </c>
      <c r="DI384" s="84">
        <f>SUM(DI385/12*7)</f>
        <v>0</v>
      </c>
      <c r="DK384" s="84">
        <f>SUM(DK385/12*7)</f>
        <v>0</v>
      </c>
      <c r="DM384" s="84">
        <f>SUM(DM385/12*7)</f>
        <v>0</v>
      </c>
      <c r="DO384" s="84">
        <f>SUM(DO385/12*7)</f>
        <v>0</v>
      </c>
      <c r="DQ384" s="84"/>
    </row>
    <row r="385" spans="1:122" s="76" customFormat="1" ht="33" hidden="1" customHeight="1" x14ac:dyDescent="0.25">
      <c r="C385" s="77" t="s">
        <v>512</v>
      </c>
      <c r="D385" s="78"/>
      <c r="E385" s="78"/>
      <c r="F385" s="78"/>
      <c r="G385" s="79"/>
      <c r="H385" s="79"/>
      <c r="I385" s="79"/>
      <c r="J385" s="79"/>
      <c r="K385" s="79"/>
      <c r="L385" s="79"/>
      <c r="M385" s="79"/>
      <c r="N385" s="79"/>
      <c r="O385" s="80">
        <f>SUM(O126,O193,O194,O220,O226,O238,O251)</f>
        <v>400</v>
      </c>
      <c r="P385" s="81"/>
      <c r="Q385" s="80">
        <f>SUM(Q126,Q193,Q194,Q220,Q226,Q238,Q251)</f>
        <v>371</v>
      </c>
      <c r="R385" s="81"/>
      <c r="S385" s="80">
        <f>SUM(S126,S193,S194,S220,S226,S238,S251)</f>
        <v>289</v>
      </c>
      <c r="T385" s="81"/>
      <c r="U385" s="80">
        <f>SUM(U126,U193,U194,U220,U226,U238,U251)</f>
        <v>0</v>
      </c>
      <c r="V385" s="81"/>
      <c r="W385" s="80">
        <f>SUM(W126,W193,W194,W220,W226,W238,W251)</f>
        <v>18</v>
      </c>
      <c r="X385" s="81"/>
      <c r="Y385" s="80">
        <f>SUM(Y126,Y193,Y194,Y220,Y226,Y238,Y251)</f>
        <v>72</v>
      </c>
      <c r="Z385" s="81"/>
      <c r="AA385" s="80">
        <f>SUM(AA126,AA193,AA194,AA220,AA226,AA238,AA251)</f>
        <v>1595</v>
      </c>
      <c r="AB385" s="81"/>
      <c r="AC385" s="80">
        <f>SUM(AC126,AC193,AC194,AC220,AC226,AC238,AC251)</f>
        <v>0</v>
      </c>
      <c r="AD385" s="81"/>
      <c r="AE385" s="80">
        <f>SUM(AE126,AE193,AE194,AE220,AE226,AE238,AE251)</f>
        <v>0</v>
      </c>
      <c r="AF385" s="81"/>
      <c r="AG385" s="80">
        <f>SUM(AG126,AG193,AG194,AG220,AG226,AG238,AG251)</f>
        <v>7</v>
      </c>
      <c r="AH385" s="82"/>
      <c r="AI385" s="80">
        <f>SUM(AI126,AI193,AI194,AI220,AI226,AI238,AI251)</f>
        <v>0</v>
      </c>
      <c r="AJ385" s="81"/>
      <c r="AK385" s="80">
        <f>SUM(AK126,AK193,AK194,AK220,AK226,AK238,AK251)</f>
        <v>0</v>
      </c>
      <c r="AL385" s="82"/>
      <c r="AM385" s="80">
        <f>SUM(AM126,AM193,AM194,AM220,AM226,AM238,AM251)</f>
        <v>2</v>
      </c>
      <c r="AN385" s="81"/>
      <c r="AO385" s="80">
        <f>SUM(AO126,AO193,AO194,AO220,AO226,AO238,AO251)</f>
        <v>20</v>
      </c>
      <c r="AP385" s="81"/>
      <c r="AQ385" s="80">
        <f>SUM(AQ126,AQ193,AQ194,AQ220,AQ226,AQ238,AQ251)</f>
        <v>0</v>
      </c>
      <c r="AR385" s="81"/>
      <c r="AS385" s="80">
        <f>SUM(AS126,AS193,AS194,AS220,AS226,AS238,AS251)</f>
        <v>100</v>
      </c>
      <c r="AT385" s="81"/>
      <c r="AU385" s="80">
        <f>SUM(AU126,AU193,AU194,AU220,AU226,AU238,AU251)</f>
        <v>0</v>
      </c>
      <c r="AV385" s="81"/>
      <c r="AW385" s="80">
        <f>SUM(AW126,AW193,AW194,AW220,AW226,AW238,AW251)</f>
        <v>0</v>
      </c>
      <c r="AX385" s="81"/>
      <c r="AY385" s="80">
        <f>SUM(AY126,AY193,AY194,AY220,AY226,AY238,AY251)</f>
        <v>0</v>
      </c>
      <c r="AZ385" s="81"/>
      <c r="BA385" s="80">
        <f>SUM(BA126,BA193,BA194,BA220,BA226,BA238,BA251)</f>
        <v>0</v>
      </c>
      <c r="BB385" s="81"/>
      <c r="BC385" s="80">
        <f>SUM(BC126,BC193,BC194,BC220,BC226,BC238,BC251)</f>
        <v>0</v>
      </c>
      <c r="BD385" s="81"/>
      <c r="BE385" s="80">
        <f>SUM(BE126,BE193,BE194,BE220,BE226,BE238,BE251)</f>
        <v>0</v>
      </c>
      <c r="BF385" s="81"/>
      <c r="BG385" s="80">
        <f>SUM(BG126,BG193,BG194,BG220,BG226,BG238,BG251)</f>
        <v>0</v>
      </c>
      <c r="BH385" s="81"/>
      <c r="BI385" s="80">
        <f>SUM(BI126,BI193,BI194,BI220,BI226,BI238,BI251)</f>
        <v>0</v>
      </c>
      <c r="BJ385" s="81"/>
      <c r="BK385" s="80">
        <f>SUM(BK126,BK193,BK194,BK220,BK226,BK238,BK251)</f>
        <v>181</v>
      </c>
      <c r="BL385" s="81"/>
      <c r="BM385" s="80">
        <f>SUM(BM126,BM193,BM194,BM220,BM226,BM238,BM251)</f>
        <v>1</v>
      </c>
      <c r="BN385" s="81"/>
      <c r="BO385" s="80">
        <f>SUM(BO126,BO193,BO194,BO220,BO226,BO238,BO251)</f>
        <v>170</v>
      </c>
      <c r="BP385" s="81"/>
      <c r="BQ385" s="80">
        <f>SUM(BQ126,BQ193,BQ194,BQ220,BQ226,BQ238,BQ251)</f>
        <v>0</v>
      </c>
      <c r="BR385" s="81"/>
      <c r="BS385" s="80">
        <f>SUM(BS126,BS193,BS194,BS220,BS226,BS238,BS251)</f>
        <v>0</v>
      </c>
      <c r="BT385" s="81"/>
      <c r="BU385" s="80">
        <f>SUM(BU126,BU193,BU194,BU220,BU226,BU238,BU251)</f>
        <v>0</v>
      </c>
      <c r="BV385" s="81"/>
      <c r="BW385" s="80">
        <f>SUM(BW126,BW193,BW194,BW220,BW226,BW238,BW251)</f>
        <v>0</v>
      </c>
      <c r="BX385" s="81"/>
      <c r="BY385" s="80">
        <f>SUM(BY126,BY193,BY194,BY220,BY226,BY238,BY251)</f>
        <v>0</v>
      </c>
      <c r="BZ385" s="81"/>
      <c r="CA385" s="80">
        <f>SUM(CA126,CA193,CA194,CA220,CA226,CA238,CA251)</f>
        <v>0</v>
      </c>
      <c r="CB385" s="81"/>
      <c r="CC385" s="80">
        <f>SUM(CC126,CC193,CC194,CC220,CC226,CC238,CC251)</f>
        <v>0</v>
      </c>
      <c r="CD385" s="81"/>
      <c r="CE385" s="80">
        <f>SUM(CE126,CE193,CE194,CE220,CE226,CE238,CE251)</f>
        <v>0</v>
      </c>
      <c r="CF385" s="81"/>
      <c r="CG385" s="80">
        <f>SUM(CG126,CG193,CG194,CG220,CG226,CG238,CG251)</f>
        <v>0</v>
      </c>
      <c r="CH385" s="81"/>
      <c r="CI385" s="80">
        <f>SUM(CI126,CI193,CI194,CI220,CI226,CI238,CI251)</f>
        <v>0</v>
      </c>
      <c r="CJ385" s="81"/>
      <c r="CK385" s="80">
        <f>SUM(CK126,CK193,CK194,CK220,CK226,CK238,CK251)</f>
        <v>0</v>
      </c>
      <c r="CL385" s="81"/>
      <c r="CM385" s="80">
        <f>SUM(CM126,CM193,CM194,CM220,CM226,CM238,CM251)</f>
        <v>0</v>
      </c>
      <c r="CN385" s="81"/>
      <c r="CO385" s="80">
        <f>SUM(CO126,CO193,CO194,CO220,CO226,CO238,CO251)</f>
        <v>5</v>
      </c>
      <c r="CP385" s="81"/>
      <c r="CQ385" s="80">
        <f>SUM(CQ126,CQ193,CQ194,CQ220,CQ226,CQ238,CQ251)</f>
        <v>0</v>
      </c>
      <c r="CR385" s="81"/>
      <c r="CS385" s="80">
        <f>SUM(CS126,CS193,CS194,CS220,CS226,CS238,CS251)</f>
        <v>0</v>
      </c>
      <c r="CT385" s="81"/>
      <c r="CU385" s="80">
        <f>SUM(CU126,CU193,CU194,CU220,CU226,CU238,CU251)</f>
        <v>0</v>
      </c>
      <c r="CV385" s="81"/>
      <c r="CW385" s="80">
        <f>SUM(CW126,CW193,CW194,CW220,CW226,CW238,CW251)</f>
        <v>37</v>
      </c>
      <c r="CX385" s="81"/>
      <c r="CY385" s="80">
        <f>SUM(CY126,CY193,CY194,CY220,CY226,CY238,CY251)</f>
        <v>2</v>
      </c>
      <c r="CZ385" s="81"/>
      <c r="DA385" s="80">
        <f>SUM(DA126,DA193,DA194,DA220,DA226,DA238,DA251)</f>
        <v>1</v>
      </c>
      <c r="DB385" s="81"/>
      <c r="DC385" s="80">
        <f>SUM(DC126,DC193,DC194,DC220,DC226,DC238,DC251)</f>
        <v>0</v>
      </c>
      <c r="DD385" s="81"/>
      <c r="DE385" s="80">
        <f>SUM(DE126,DE193,DE194,DE220,DE226,DE238,DE251)</f>
        <v>0</v>
      </c>
      <c r="DF385" s="81"/>
      <c r="DG385" s="80">
        <f>SUM(DG126,DG193,DG194,DG220,DG226,DG238,DG251)</f>
        <v>0</v>
      </c>
      <c r="DH385" s="81"/>
      <c r="DI385" s="80">
        <f>SUM(DI126,DI193,DI194,DI220,DI226,DI238,DI251)</f>
        <v>0</v>
      </c>
      <c r="DJ385" s="81"/>
      <c r="DK385" s="80">
        <f>SUM(DK126,DK193,DK194,DK220,DK226,DK238,DK251)</f>
        <v>0</v>
      </c>
      <c r="DL385" s="81"/>
      <c r="DM385" s="80">
        <f>SUM(DM126,DM193,DM194,DM220,DM226,DM238,DM251)</f>
        <v>0</v>
      </c>
      <c r="DN385" s="81"/>
      <c r="DO385" s="80">
        <f>SUM(DO126,DO193,DO194,DO220,DO226,DO238,DO251)</f>
        <v>0</v>
      </c>
      <c r="DP385" s="81"/>
      <c r="DQ385" s="80"/>
      <c r="DR385" s="82"/>
    </row>
    <row r="386" spans="1:122" hidden="1" x14ac:dyDescent="0.25">
      <c r="O386" s="84">
        <f>SUM(O379,O382,O383,O384)</f>
        <v>16439</v>
      </c>
      <c r="Q386" s="84">
        <f>SUM(Q379,Q382,Q383,Q384)</f>
        <v>15758.999999999998</v>
      </c>
      <c r="S386" s="84">
        <f>SUM(S379,S382,S383,S384)</f>
        <v>6236.9999999999991</v>
      </c>
      <c r="U386" s="84">
        <f>SUM(U379,U382,U383,U384)</f>
        <v>1573</v>
      </c>
      <c r="W386" s="84">
        <f>SUM(W379,W382,W383,W384)</f>
        <v>5860</v>
      </c>
      <c r="Y386" s="84">
        <f>SUM(Y379,Y382,Y383,Y384)</f>
        <v>3509</v>
      </c>
      <c r="AA386" s="84">
        <f>SUM(AA379,AA382,AA383,AA384)</f>
        <v>1970</v>
      </c>
      <c r="AC386" s="84">
        <f>SUM(AC379,AC382,AC383,AC384)</f>
        <v>180</v>
      </c>
      <c r="AE386" s="84">
        <f>SUM(AE379,AE382,AE383,AE384)</f>
        <v>7165.0000000000009</v>
      </c>
      <c r="AG386" s="84">
        <f>SUM(AG379,AG382,AG383,AG384)</f>
        <v>10740</v>
      </c>
      <c r="AI386" s="84">
        <f>SUM(AI379,AI382,AI383,AI384)</f>
        <v>410</v>
      </c>
      <c r="AK386" s="84">
        <f>SUM(AK379,AK382,AK383,AK384)</f>
        <v>250</v>
      </c>
      <c r="AM386" s="84">
        <f>SUM(AM379,AM382,AM383,AM384)</f>
        <v>4650</v>
      </c>
      <c r="AO386" s="84">
        <f>SUM(AO379,AO382,AO383,AO384)</f>
        <v>11715</v>
      </c>
      <c r="AQ386" s="84">
        <f>SUM(AQ379,AQ382,AQ383,AQ384)</f>
        <v>1574</v>
      </c>
      <c r="AS386" s="84">
        <f>SUM(AS379,AS382,AS383,AS384)</f>
        <v>14729</v>
      </c>
      <c r="AU386" s="84">
        <f>SUM(AU379,AU382,AU383,AU384)</f>
        <v>2065</v>
      </c>
      <c r="AW386" s="84">
        <f>SUM(AW379,AW382,AW383,AW384)</f>
        <v>2260</v>
      </c>
      <c r="AY386" s="84">
        <f>SUM(AY379,AY382,AY383,AY384)</f>
        <v>1142</v>
      </c>
      <c r="BA386" s="84">
        <f>SUM(BA379,BA382,BA383,BA384)</f>
        <v>1341</v>
      </c>
      <c r="BC386" s="84">
        <f>SUM(BC379,BC382,BC383,BC384)</f>
        <v>3097</v>
      </c>
      <c r="BE386" s="84">
        <f>SUM(BE379,BE382,BE383,BE384)</f>
        <v>1668</v>
      </c>
      <c r="BG386" s="84">
        <f>SUM(BG379,BG382,BG383,BG384)</f>
        <v>2040</v>
      </c>
      <c r="BI386" s="84">
        <f>SUM(BI379,BI382,BI383,BI384)</f>
        <v>8445</v>
      </c>
      <c r="BK386" s="84">
        <f>SUM(BK379,BK382,BK383,BK384)</f>
        <v>14972</v>
      </c>
      <c r="BM386" s="84">
        <f>SUM(BM379,BM382,BM383,BM384)</f>
        <v>9984</v>
      </c>
      <c r="BO386" s="84">
        <f>SUM(BO379,BO382,BO383,BO384)</f>
        <v>4845</v>
      </c>
      <c r="BQ386" s="84">
        <f>SUM(BQ379,BQ382,BQ383,BQ384)</f>
        <v>2978</v>
      </c>
      <c r="BS386" s="84">
        <f>SUM(BS379,BS382,BS383,BS384)</f>
        <v>3038</v>
      </c>
      <c r="BU386" s="84">
        <f>SUM(BU379,BU382,BU383,BU384)</f>
        <v>558</v>
      </c>
      <c r="BW386" s="84">
        <f>SUM(BW379,BW382,BW383,BW384)</f>
        <v>85</v>
      </c>
      <c r="BY386" s="84">
        <f>SUM(BY379,BY382,BY383,BY384)</f>
        <v>24</v>
      </c>
      <c r="CA386" s="84">
        <f>SUM(CA379,CA382,CA383,CA384)</f>
        <v>1741.9999999999998</v>
      </c>
      <c r="CC386" s="84">
        <f>SUM(CC379,CC382,CC383,CC384)</f>
        <v>1340</v>
      </c>
      <c r="CE386" s="84">
        <f>SUM(CE379,CE382,CE383,CE384)</f>
        <v>435</v>
      </c>
      <c r="CG386" s="84">
        <f>SUM(CG379,CG382,CG383,CG384)</f>
        <v>960</v>
      </c>
      <c r="CI386" s="84">
        <f>SUM(CI379,CI382,CI383,CI384)</f>
        <v>2759</v>
      </c>
      <c r="CK386" s="84">
        <f>SUM(CK379,CK382,CK383,CK384)</f>
        <v>3074</v>
      </c>
      <c r="CM386" s="84">
        <f>SUM(CM379,CM382,CM383,CM384)</f>
        <v>9016</v>
      </c>
      <c r="CO386" s="84">
        <f>SUM(CO379,CO382,CO383,CO384)</f>
        <v>4981</v>
      </c>
      <c r="CQ386" s="84">
        <f>SUM(CQ379,CQ382,CQ383,CQ384)</f>
        <v>2273</v>
      </c>
      <c r="CS386" s="84">
        <f>SUM(CS379,CS382,CS383,CS384)</f>
        <v>3108</v>
      </c>
      <c r="CU386" s="84">
        <f>SUM(CU379,CU382,CU383,CU384)</f>
        <v>2736</v>
      </c>
      <c r="CW386" s="84">
        <f>SUM(CW379,CW382,CW383,CW384)</f>
        <v>3909</v>
      </c>
      <c r="CY386" s="84">
        <f>SUM(CY379,CY382,CY383,CY384)</f>
        <v>3092</v>
      </c>
      <c r="DA386" s="84">
        <f>SUM(DA379,DA382,DA383,DA384)</f>
        <v>5195</v>
      </c>
      <c r="DC386" s="84">
        <f>SUM(DC379,DC382,DC383,DC384)</f>
        <v>5380</v>
      </c>
      <c r="DE386" s="84">
        <f>SUM(DE379,DE382,DE383,DE384)</f>
        <v>2256</v>
      </c>
      <c r="DG386" s="84">
        <f>SUM(DG379,DG382,DG383,DG384)</f>
        <v>390</v>
      </c>
      <c r="DI386" s="84">
        <f>SUM(DI379,DI382,DI383,DI384)</f>
        <v>2870</v>
      </c>
      <c r="DK386" s="84">
        <f>SUM(DK379,DK382,DK383,DK384)</f>
        <v>738</v>
      </c>
      <c r="DM386" s="84">
        <f>SUM(DM379,DM382,DM383,DM384)</f>
        <v>1871.0000000000002</v>
      </c>
      <c r="DO386" s="84">
        <f>SUM(DO379,DO382,DO383,DO384)</f>
        <v>0</v>
      </c>
      <c r="DQ386" s="84"/>
    </row>
    <row r="387" spans="1:122" hidden="1" x14ac:dyDescent="0.25"/>
    <row r="388" spans="1:122" hidden="1" x14ac:dyDescent="0.25">
      <c r="O388" s="73">
        <f>SUM(O363-O386)</f>
        <v>0</v>
      </c>
      <c r="Q388" s="73">
        <f>SUM(Q363-Q386)</f>
        <v>1.8189894035458565E-12</v>
      </c>
      <c r="S388" s="73">
        <f>SUM(S363-S386)</f>
        <v>9.0949470177292824E-13</v>
      </c>
      <c r="U388" s="73">
        <f>SUM(U363-U386)</f>
        <v>0</v>
      </c>
      <c r="W388" s="73">
        <f>SUM(W363-W386)</f>
        <v>0</v>
      </c>
      <c r="Y388" s="73">
        <f>SUM(Y363-Y386)</f>
        <v>0</v>
      </c>
      <c r="AA388" s="73">
        <f>SUM(AA363-AA386)</f>
        <v>0</v>
      </c>
      <c r="AC388" s="73">
        <f>SUM(AC363-AC386)</f>
        <v>0</v>
      </c>
      <c r="AE388" s="73">
        <f>SUM(AE363-AE386)</f>
        <v>-9.0949470177292824E-13</v>
      </c>
      <c r="AG388" s="73">
        <f>SUM(AG363-AG386)</f>
        <v>0</v>
      </c>
      <c r="AI388" s="73">
        <f>SUM(AI363-AI386)</f>
        <v>0</v>
      </c>
      <c r="AK388" s="73">
        <f>SUM(AK363-AK386)</f>
        <v>0</v>
      </c>
      <c r="AM388" s="73">
        <f>SUM(AM363-AM386)</f>
        <v>0</v>
      </c>
      <c r="AO388" s="73">
        <f>SUM(AO363-AO386)</f>
        <v>0</v>
      </c>
      <c r="AQ388" s="73">
        <f>SUM(AQ363-AQ386)</f>
        <v>0</v>
      </c>
      <c r="AS388" s="73">
        <f>SUM(AS363-AS386)</f>
        <v>0</v>
      </c>
      <c r="AU388" s="73">
        <f>SUM(AU363-AU386)</f>
        <v>0</v>
      </c>
      <c r="AW388" s="73">
        <f>SUM(AW363-AW386)</f>
        <v>0</v>
      </c>
      <c r="AY388" s="73">
        <f>SUM(AY363-AY386)</f>
        <v>0</v>
      </c>
      <c r="BA388" s="73">
        <f>SUM(BA363-BA386)</f>
        <v>0</v>
      </c>
      <c r="BC388" s="73">
        <f>SUM(BC363-BC386)</f>
        <v>0</v>
      </c>
      <c r="BE388" s="73">
        <f>SUM(BE363-BE386)</f>
        <v>0</v>
      </c>
      <c r="BG388" s="73">
        <f>SUM(BG363-BG386)</f>
        <v>20</v>
      </c>
      <c r="BI388" s="73">
        <f>SUM(BI363-BI386)</f>
        <v>0</v>
      </c>
      <c r="BK388" s="73">
        <f>SUM(BK363-BK386)</f>
        <v>0</v>
      </c>
      <c r="BM388" s="73">
        <f>SUM(BM363-BM386)</f>
        <v>0</v>
      </c>
      <c r="BO388" s="73">
        <f>SUM(BO363-BO386)</f>
        <v>0</v>
      </c>
      <c r="BQ388" s="73">
        <f>SUM(BQ363-BQ386)</f>
        <v>0</v>
      </c>
      <c r="BS388" s="73">
        <f>SUM(BS363-BS386)</f>
        <v>0</v>
      </c>
      <c r="BU388" s="73">
        <f>SUM(BU363-BU386)</f>
        <v>0</v>
      </c>
      <c r="BW388" s="73">
        <f>SUM(BW363-BW386)</f>
        <v>0</v>
      </c>
      <c r="BY388" s="73">
        <f>SUM(BY363-BY386)</f>
        <v>0</v>
      </c>
      <c r="CA388" s="73">
        <f>SUM(CA363-CA386)</f>
        <v>2.2737367544323206E-13</v>
      </c>
      <c r="CC388" s="73">
        <f>SUM(CC363-CC386)</f>
        <v>0</v>
      </c>
      <c r="CE388" s="73">
        <f>SUM(CE363-CE386)</f>
        <v>0</v>
      </c>
      <c r="CG388" s="73">
        <f>SUM(CG363-CG386)</f>
        <v>0</v>
      </c>
      <c r="CI388" s="73">
        <f>SUM(CI363-CI386)</f>
        <v>0</v>
      </c>
      <c r="CK388" s="73">
        <f>SUM(CK363-CK386)</f>
        <v>0</v>
      </c>
      <c r="CM388" s="73">
        <f>SUM(CM363-CM386)</f>
        <v>0</v>
      </c>
      <c r="CO388" s="73">
        <f>SUM(CO363-CO386)</f>
        <v>0</v>
      </c>
      <c r="CQ388" s="73">
        <f>SUM(CQ363-CQ386)</f>
        <v>0</v>
      </c>
      <c r="CS388" s="73">
        <f>SUM(CS363-CS386)</f>
        <v>0</v>
      </c>
      <c r="CU388" s="73">
        <f>SUM(CU363-CU386)</f>
        <v>0</v>
      </c>
      <c r="CW388" s="73">
        <f>SUM(CW363-CW386)</f>
        <v>0</v>
      </c>
      <c r="CY388" s="73">
        <f>SUM(CY363-CY386)</f>
        <v>0</v>
      </c>
      <c r="DA388" s="73">
        <f>SUM(DA363-DA386)</f>
        <v>0</v>
      </c>
      <c r="DC388" s="73">
        <f>SUM(DC363-DC386)</f>
        <v>0</v>
      </c>
      <c r="DE388" s="73">
        <f>SUM(DE363-DE386)</f>
        <v>0</v>
      </c>
      <c r="DG388" s="73">
        <f>SUM(DG363-DG386)</f>
        <v>0</v>
      </c>
      <c r="DI388" s="73">
        <f>SUM(DI363-DI386)</f>
        <v>0</v>
      </c>
      <c r="DK388" s="73">
        <f>SUM(DK363-DK386)</f>
        <v>0</v>
      </c>
      <c r="DM388" s="73">
        <f>SUM(DM363-DM386)</f>
        <v>-2.2737367544323206E-13</v>
      </c>
      <c r="DO388" s="73">
        <f>SUM(DO363-DO386)</f>
        <v>0</v>
      </c>
      <c r="DQ388" s="73"/>
    </row>
    <row r="389" spans="1:122" hidden="1" x14ac:dyDescent="0.25">
      <c r="AA389" s="73"/>
    </row>
    <row r="390" spans="1:122" hidden="1" x14ac:dyDescent="0.25">
      <c r="A390" s="1" t="s">
        <v>513</v>
      </c>
      <c r="C390" s="2" t="s">
        <v>495</v>
      </c>
      <c r="O390" s="5">
        <v>16508</v>
      </c>
      <c r="P390" s="5">
        <v>636812512.66810095</v>
      </c>
      <c r="Q390" s="5">
        <v>15759</v>
      </c>
      <c r="R390" s="5">
        <v>738713961.07360125</v>
      </c>
      <c r="S390" s="5">
        <v>4943</v>
      </c>
      <c r="T390" s="5">
        <v>182000438.99794164</v>
      </c>
      <c r="U390" s="5">
        <v>1715</v>
      </c>
      <c r="V390" s="5">
        <v>48025062.281349994</v>
      </c>
      <c r="W390" s="5">
        <v>5487</v>
      </c>
      <c r="X390" s="5">
        <v>395358539.66166109</v>
      </c>
      <c r="Y390" s="5">
        <v>3476</v>
      </c>
      <c r="Z390" s="5">
        <v>132090208.78283995</v>
      </c>
      <c r="AA390" s="73">
        <v>2145</v>
      </c>
      <c r="AB390" s="5">
        <v>79163477.375033334</v>
      </c>
      <c r="AC390" s="5">
        <v>141</v>
      </c>
      <c r="AD390" s="5">
        <v>23064599.303322501</v>
      </c>
      <c r="AE390" s="72">
        <v>6603</v>
      </c>
      <c r="AF390" s="5">
        <v>346969084.80849999</v>
      </c>
      <c r="AG390" s="9">
        <v>10740</v>
      </c>
      <c r="AH390" s="9">
        <v>326011746.36760217</v>
      </c>
      <c r="AI390" s="5">
        <v>410</v>
      </c>
      <c r="AJ390" s="5">
        <v>11480947.21802875</v>
      </c>
      <c r="AK390" s="9">
        <v>250</v>
      </c>
      <c r="AL390" s="9">
        <v>7692386.5903499983</v>
      </c>
      <c r="AM390" s="5">
        <v>4725</v>
      </c>
      <c r="AN390" s="5">
        <v>95502350.592110008</v>
      </c>
      <c r="AO390" s="5">
        <v>12340</v>
      </c>
      <c r="AP390" s="5">
        <v>422656243.62878221</v>
      </c>
      <c r="AQ390" s="5">
        <v>1640</v>
      </c>
      <c r="AR390" s="5">
        <v>48748241.243855998</v>
      </c>
      <c r="AS390" s="5">
        <v>14867</v>
      </c>
      <c r="AT390" s="5">
        <v>632573080.13644981</v>
      </c>
      <c r="AU390" s="5">
        <v>2065</v>
      </c>
      <c r="AV390" s="5">
        <v>153002544.53560999</v>
      </c>
      <c r="AW390" s="5">
        <v>2240</v>
      </c>
      <c r="AX390" s="5">
        <v>69312680.385666668</v>
      </c>
      <c r="AY390" s="5">
        <v>1268</v>
      </c>
      <c r="AZ390" s="5">
        <v>60881455.442500003</v>
      </c>
      <c r="BA390" s="5">
        <v>1200</v>
      </c>
      <c r="BB390" s="5">
        <v>37206212.949320793</v>
      </c>
      <c r="BC390" s="5">
        <v>3422</v>
      </c>
      <c r="BD390" s="5">
        <v>90129877.420351997</v>
      </c>
      <c r="BE390" s="5">
        <v>1910</v>
      </c>
      <c r="BF390" s="5">
        <v>50281602.967749998</v>
      </c>
      <c r="BG390" s="5">
        <v>2128</v>
      </c>
      <c r="BH390" s="5">
        <v>55590236.563977495</v>
      </c>
      <c r="BI390" s="5">
        <v>8660</v>
      </c>
      <c r="BJ390" s="5">
        <v>184421728.38936004</v>
      </c>
      <c r="BK390" s="5">
        <v>14705</v>
      </c>
      <c r="BL390" s="5">
        <v>348735073.70282602</v>
      </c>
      <c r="BM390" s="5">
        <v>10720</v>
      </c>
      <c r="BN390" s="5">
        <v>286205217.75312132</v>
      </c>
      <c r="BO390" s="5">
        <v>4905</v>
      </c>
      <c r="BP390" s="5">
        <v>154347027.94332358</v>
      </c>
      <c r="BQ390" s="5">
        <v>3127</v>
      </c>
      <c r="BR390" s="5">
        <v>139603464.60180119</v>
      </c>
      <c r="BS390" s="5">
        <v>2960</v>
      </c>
      <c r="BT390" s="5">
        <v>65558205.404384002</v>
      </c>
      <c r="BU390" s="5">
        <v>540</v>
      </c>
      <c r="BV390" s="5">
        <v>10312675.966823999</v>
      </c>
      <c r="BW390" s="5">
        <v>90</v>
      </c>
      <c r="BX390" s="5">
        <v>2268243.4621000001</v>
      </c>
      <c r="BY390" s="5">
        <v>40</v>
      </c>
      <c r="BZ390" s="5">
        <v>1169850.5587999998</v>
      </c>
      <c r="CA390" s="5">
        <v>1742</v>
      </c>
      <c r="CB390" s="5">
        <v>45543359.923600003</v>
      </c>
      <c r="CC390" s="5">
        <v>1340</v>
      </c>
      <c r="CD390" s="5">
        <v>42998932.342766404</v>
      </c>
      <c r="CE390" s="5">
        <v>435</v>
      </c>
      <c r="CF390" s="5">
        <v>11857708.743044266</v>
      </c>
      <c r="CG390" s="5">
        <v>960</v>
      </c>
      <c r="CH390" s="5">
        <v>16634914.655435998</v>
      </c>
      <c r="CI390" s="5">
        <v>2759</v>
      </c>
      <c r="CJ390" s="5">
        <v>53771986.912028007</v>
      </c>
      <c r="CK390" s="5">
        <v>3280</v>
      </c>
      <c r="CL390" s="5">
        <v>75787065.744698018</v>
      </c>
      <c r="CM390" s="5">
        <v>9269</v>
      </c>
      <c r="CN390" s="5">
        <v>268029805.42505094</v>
      </c>
      <c r="CO390" s="5">
        <v>5135</v>
      </c>
      <c r="CP390" s="5">
        <v>171347495.22967386</v>
      </c>
      <c r="CQ390" s="5">
        <v>2295</v>
      </c>
      <c r="CR390" s="5">
        <v>61562386.183759987</v>
      </c>
      <c r="CS390" s="5">
        <v>3130</v>
      </c>
      <c r="CT390" s="5">
        <v>100091942.95635307</v>
      </c>
      <c r="CU390" s="5">
        <v>2736</v>
      </c>
      <c r="CV390" s="5">
        <v>71161894.73254399</v>
      </c>
      <c r="CW390" s="5">
        <v>3909</v>
      </c>
      <c r="CX390" s="5">
        <v>117147652.83643886</v>
      </c>
      <c r="CY390" s="5">
        <v>3140</v>
      </c>
      <c r="CZ390" s="5">
        <v>104158395.33790155</v>
      </c>
      <c r="DA390" s="5">
        <v>5240</v>
      </c>
      <c r="DB390" s="5">
        <v>166062408.04516593</v>
      </c>
      <c r="DC390" s="5">
        <v>5380</v>
      </c>
      <c r="DD390" s="5">
        <v>143732802.54735965</v>
      </c>
      <c r="DE390" s="5">
        <v>2420</v>
      </c>
      <c r="DF390" s="5">
        <v>65659556.423743315</v>
      </c>
      <c r="DG390" s="5">
        <v>390</v>
      </c>
      <c r="DH390" s="5">
        <v>13959166.93248</v>
      </c>
      <c r="DI390" s="5">
        <v>2931</v>
      </c>
      <c r="DJ390" s="5">
        <v>91894568.992379948</v>
      </c>
      <c r="DK390" s="5">
        <v>597</v>
      </c>
      <c r="DL390" s="5">
        <v>23874119.677883744</v>
      </c>
      <c r="DM390" s="5">
        <v>1821</v>
      </c>
      <c r="DN390" s="5">
        <v>97571349.760923475</v>
      </c>
      <c r="DO390" s="5">
        <v>0</v>
      </c>
      <c r="DP390" s="5">
        <v>0</v>
      </c>
      <c r="DQ390" s="8">
        <v>220638</v>
      </c>
      <c r="DR390" s="9">
        <v>7571334160.9541864</v>
      </c>
    </row>
    <row r="391" spans="1:122" hidden="1" x14ac:dyDescent="0.25">
      <c r="O391" s="73">
        <f t="shared" ref="O391:AT391" si="3324">SUM(O363-O390)</f>
        <v>-69</v>
      </c>
      <c r="P391" s="73">
        <f t="shared" si="3324"/>
        <v>-5895374.7739634514</v>
      </c>
      <c r="Q391" s="73">
        <f t="shared" si="3324"/>
        <v>0</v>
      </c>
      <c r="R391" s="73">
        <f t="shared" si="3324"/>
        <v>8580557.6694903374</v>
      </c>
      <c r="S391" s="73">
        <f t="shared" si="3324"/>
        <v>1294</v>
      </c>
      <c r="T391" s="73">
        <f t="shared" si="3324"/>
        <v>68568743.998649955</v>
      </c>
      <c r="U391" s="73">
        <f t="shared" si="3324"/>
        <v>-142</v>
      </c>
      <c r="V391" s="73">
        <f t="shared" si="3324"/>
        <v>9750159.6910083368</v>
      </c>
      <c r="W391" s="73">
        <f t="shared" si="3324"/>
        <v>373</v>
      </c>
      <c r="X391" s="73">
        <f t="shared" si="3324"/>
        <v>52365548.545410514</v>
      </c>
      <c r="Y391" s="73">
        <f t="shared" si="3324"/>
        <v>33</v>
      </c>
      <c r="Z391" s="73">
        <f t="shared" si="3324"/>
        <v>-4063338.315539971</v>
      </c>
      <c r="AA391" s="73">
        <f t="shared" si="3324"/>
        <v>-175</v>
      </c>
      <c r="AB391" s="73">
        <f t="shared" si="3324"/>
        <v>4880666.9943500012</v>
      </c>
      <c r="AC391" s="73">
        <f t="shared" si="3324"/>
        <v>39</v>
      </c>
      <c r="AD391" s="73">
        <f t="shared" si="3324"/>
        <v>-1267768.7844995856</v>
      </c>
      <c r="AE391" s="73">
        <f t="shared" si="3324"/>
        <v>562</v>
      </c>
      <c r="AF391" s="73">
        <f t="shared" si="3324"/>
        <v>12797102.998166561</v>
      </c>
      <c r="AG391" s="73">
        <f t="shared" si="3324"/>
        <v>0</v>
      </c>
      <c r="AH391" s="73">
        <f t="shared" si="3324"/>
        <v>3335980.0471561551</v>
      </c>
      <c r="AI391" s="73">
        <f t="shared" si="3324"/>
        <v>0</v>
      </c>
      <c r="AJ391" s="73">
        <f t="shared" si="3324"/>
        <v>-614534.71051583625</v>
      </c>
      <c r="AK391" s="73">
        <f t="shared" si="3324"/>
        <v>0</v>
      </c>
      <c r="AL391" s="73">
        <f t="shared" si="3324"/>
        <v>-294477.30590833165</v>
      </c>
      <c r="AM391" s="73">
        <f t="shared" si="3324"/>
        <v>-75</v>
      </c>
      <c r="AN391" s="73">
        <f t="shared" si="3324"/>
        <v>-517432.69965043664</v>
      </c>
      <c r="AO391" s="73">
        <f t="shared" si="3324"/>
        <v>-625</v>
      </c>
      <c r="AP391" s="73">
        <f t="shared" si="3324"/>
        <v>-30760516.966062248</v>
      </c>
      <c r="AQ391" s="73">
        <f t="shared" si="3324"/>
        <v>-66</v>
      </c>
      <c r="AR391" s="73">
        <f t="shared" si="3324"/>
        <v>-7627625.535585992</v>
      </c>
      <c r="AS391" s="73">
        <f t="shared" si="3324"/>
        <v>-138</v>
      </c>
      <c r="AT391" s="73">
        <f t="shared" si="3324"/>
        <v>-11361389.438910604</v>
      </c>
      <c r="AU391" s="73">
        <f t="shared" ref="AU391:BZ391" si="3325">SUM(AU363-AU390)</f>
        <v>0</v>
      </c>
      <c r="AV391" s="73">
        <f t="shared" si="3325"/>
        <v>9897950.2562149763</v>
      </c>
      <c r="AW391" s="73">
        <f t="shared" si="3325"/>
        <v>20</v>
      </c>
      <c r="AX391" s="73">
        <f t="shared" si="3325"/>
        <v>-34560.43966665864</v>
      </c>
      <c r="AY391" s="73">
        <f t="shared" si="3325"/>
        <v>-126</v>
      </c>
      <c r="AZ391" s="73">
        <f t="shared" si="3325"/>
        <v>-2992627.9553333372</v>
      </c>
      <c r="BA391" s="73">
        <f t="shared" si="3325"/>
        <v>141</v>
      </c>
      <c r="BB391" s="73">
        <f t="shared" si="3325"/>
        <v>8546250.0185271949</v>
      </c>
      <c r="BC391" s="73">
        <f t="shared" si="3325"/>
        <v>-325</v>
      </c>
      <c r="BD391" s="73">
        <f t="shared" si="3325"/>
        <v>-9662917.9552219957</v>
      </c>
      <c r="BE391" s="73">
        <f t="shared" si="3325"/>
        <v>-242</v>
      </c>
      <c r="BF391" s="73">
        <f t="shared" si="3325"/>
        <v>-7020828.8112958297</v>
      </c>
      <c r="BG391" s="73">
        <f t="shared" si="3325"/>
        <v>-68</v>
      </c>
      <c r="BH391" s="73">
        <f t="shared" si="3325"/>
        <v>-3221305.278794162</v>
      </c>
      <c r="BI391" s="73">
        <f t="shared" si="3325"/>
        <v>-215</v>
      </c>
      <c r="BJ391" s="73">
        <f t="shared" si="3325"/>
        <v>-8094063.7358700335</v>
      </c>
      <c r="BK391" s="73">
        <f t="shared" si="3325"/>
        <v>267</v>
      </c>
      <c r="BL391" s="73">
        <f t="shared" si="3325"/>
        <v>5080191.0755690336</v>
      </c>
      <c r="BM391" s="73">
        <f t="shared" si="3325"/>
        <v>-736</v>
      </c>
      <c r="BN391" s="73">
        <f t="shared" si="3325"/>
        <v>-31025961.230721295</v>
      </c>
      <c r="BO391" s="73">
        <f t="shared" si="3325"/>
        <v>-60</v>
      </c>
      <c r="BP391" s="73">
        <f t="shared" si="3325"/>
        <v>-13303622.621350586</v>
      </c>
      <c r="BQ391" s="73">
        <f t="shared" si="3325"/>
        <v>-149</v>
      </c>
      <c r="BR391" s="73">
        <f t="shared" si="3325"/>
        <v>-9786643.6883852035</v>
      </c>
      <c r="BS391" s="73">
        <f t="shared" si="3325"/>
        <v>78</v>
      </c>
      <c r="BT391" s="73">
        <f t="shared" si="3325"/>
        <v>6131226.3432326615</v>
      </c>
      <c r="BU391" s="73">
        <f t="shared" si="3325"/>
        <v>18</v>
      </c>
      <c r="BV391" s="73">
        <f t="shared" si="3325"/>
        <v>513755.31972974911</v>
      </c>
      <c r="BW391" s="73">
        <f t="shared" si="3325"/>
        <v>-5</v>
      </c>
      <c r="BX391" s="73">
        <f t="shared" si="3325"/>
        <v>240340.2686999999</v>
      </c>
      <c r="BY391" s="73">
        <f t="shared" si="3325"/>
        <v>-16</v>
      </c>
      <c r="BZ391" s="73">
        <f t="shared" si="3325"/>
        <v>-690101.0059999997</v>
      </c>
      <c r="CA391" s="73">
        <f t="shared" ref="CA391:DF391" si="3326">SUM(CA363-CA390)</f>
        <v>0</v>
      </c>
      <c r="CB391" s="73">
        <f t="shared" si="3326"/>
        <v>7778073.1838833168</v>
      </c>
      <c r="CC391" s="73">
        <f t="shared" si="3326"/>
        <v>0</v>
      </c>
      <c r="CD391" s="73">
        <f t="shared" si="3326"/>
        <v>-62677.84918640554</v>
      </c>
      <c r="CE391" s="73">
        <f t="shared" si="3326"/>
        <v>0</v>
      </c>
      <c r="CF391" s="73">
        <f t="shared" si="3326"/>
        <v>298893.90575239994</v>
      </c>
      <c r="CG391" s="73">
        <f t="shared" si="3326"/>
        <v>0</v>
      </c>
      <c r="CH391" s="73">
        <f t="shared" si="3326"/>
        <v>-490518.89348933287</v>
      </c>
      <c r="CI391" s="73">
        <f t="shared" si="3326"/>
        <v>0</v>
      </c>
      <c r="CJ391" s="73">
        <f t="shared" si="3326"/>
        <v>-874712.24297799915</v>
      </c>
      <c r="CK391" s="73">
        <f t="shared" si="3326"/>
        <v>-206</v>
      </c>
      <c r="CL391" s="73">
        <f t="shared" si="3326"/>
        <v>-10341732.025965102</v>
      </c>
      <c r="CM391" s="73">
        <f t="shared" si="3326"/>
        <v>-253</v>
      </c>
      <c r="CN391" s="73">
        <f t="shared" si="3326"/>
        <v>-12083370.011992723</v>
      </c>
      <c r="CO391" s="73">
        <f t="shared" si="3326"/>
        <v>-154</v>
      </c>
      <c r="CP391" s="73">
        <f t="shared" si="3326"/>
        <v>-13867482.856376261</v>
      </c>
      <c r="CQ391" s="73">
        <f t="shared" si="3326"/>
        <v>-22</v>
      </c>
      <c r="CR391" s="73">
        <f t="shared" si="3326"/>
        <v>-6802142.7977008373</v>
      </c>
      <c r="CS391" s="73">
        <f t="shared" si="3326"/>
        <v>-22</v>
      </c>
      <c r="CT391" s="73">
        <f t="shared" si="3326"/>
        <v>-1898701.0429430604</v>
      </c>
      <c r="CU391" s="73">
        <f t="shared" si="3326"/>
        <v>0</v>
      </c>
      <c r="CV391" s="73">
        <f t="shared" si="3326"/>
        <v>-906054.37039598823</v>
      </c>
      <c r="CW391" s="73">
        <f t="shared" si="3326"/>
        <v>0</v>
      </c>
      <c r="CX391" s="73">
        <f t="shared" si="3326"/>
        <v>-4888950.1344986707</v>
      </c>
      <c r="CY391" s="73">
        <f t="shared" si="3326"/>
        <v>-48</v>
      </c>
      <c r="CZ391" s="73">
        <f t="shared" si="3326"/>
        <v>-4918892.4580807537</v>
      </c>
      <c r="DA391" s="73">
        <f t="shared" si="3326"/>
        <v>-45</v>
      </c>
      <c r="DB391" s="73">
        <f t="shared" si="3326"/>
        <v>-8727821.8279456198</v>
      </c>
      <c r="DC391" s="73">
        <f t="shared" si="3326"/>
        <v>0</v>
      </c>
      <c r="DD391" s="73">
        <f t="shared" si="3326"/>
        <v>-2172616.3208096623</v>
      </c>
      <c r="DE391" s="73">
        <f t="shared" si="3326"/>
        <v>-164</v>
      </c>
      <c r="DF391" s="73">
        <f t="shared" si="3326"/>
        <v>-5505610.0572001487</v>
      </c>
      <c r="DG391" s="73">
        <f t="shared" ref="DG391:DR391" si="3327">SUM(DG363-DG390)</f>
        <v>0</v>
      </c>
      <c r="DH391" s="73">
        <f t="shared" si="3327"/>
        <v>-673543.95626000315</v>
      </c>
      <c r="DI391" s="73">
        <f t="shared" si="3327"/>
        <v>-61</v>
      </c>
      <c r="DJ391" s="73">
        <f t="shared" si="3327"/>
        <v>-4068185.5880119503</v>
      </c>
      <c r="DK391" s="73">
        <f t="shared" si="3327"/>
        <v>141</v>
      </c>
      <c r="DL391" s="73">
        <f t="shared" si="3327"/>
        <v>8289924.9803187586</v>
      </c>
      <c r="DM391" s="73">
        <f t="shared" si="3327"/>
        <v>50</v>
      </c>
      <c r="DN391" s="73">
        <f t="shared" si="3327"/>
        <v>-13815115.270475134</v>
      </c>
      <c r="DO391" s="73">
        <f t="shared" si="3327"/>
        <v>0</v>
      </c>
      <c r="DP391" s="73">
        <f t="shared" si="3327"/>
        <v>0</v>
      </c>
      <c r="DQ391" s="73">
        <f t="shared" si="3327"/>
        <v>-1211</v>
      </c>
      <c r="DR391" s="73">
        <f t="shared" si="3327"/>
        <v>-25875522.43513298</v>
      </c>
    </row>
    <row r="392" spans="1:122" x14ac:dyDescent="0.25">
      <c r="DQ392" s="8">
        <f ca="1">SUMIF(O7:DP363,O7,O363:DP363)</f>
        <v>219447</v>
      </c>
    </row>
    <row r="453" spans="1:122" s="5" customFormat="1" x14ac:dyDescent="0.25">
      <c r="A453" s="1"/>
      <c r="B453" s="1"/>
      <c r="C453" s="2"/>
      <c r="D453" s="2"/>
      <c r="E453" s="2"/>
      <c r="F453" s="2"/>
      <c r="G453" s="3"/>
      <c r="H453" s="3"/>
      <c r="I453" s="3"/>
      <c r="J453" s="3"/>
      <c r="K453" s="3"/>
      <c r="L453" s="3"/>
      <c r="M453" s="3"/>
      <c r="N453" s="3"/>
      <c r="P453" s="73"/>
      <c r="R453" s="73"/>
      <c r="AE453" s="72"/>
      <c r="AG453" s="9"/>
      <c r="AH453" s="9"/>
      <c r="AK453" s="9"/>
      <c r="AL453" s="9"/>
      <c r="AT453" s="73"/>
      <c r="DQ453" s="8"/>
      <c r="DR453" s="9"/>
    </row>
  </sheetData>
  <autoFilter ref="A10:DR10"/>
  <mergeCells count="188">
    <mergeCell ref="A371:B371"/>
    <mergeCell ref="A372:B372"/>
    <mergeCell ref="O1:P1"/>
    <mergeCell ref="O2:P2"/>
    <mergeCell ref="S1:T1"/>
    <mergeCell ref="S3:T3"/>
    <mergeCell ref="A365:B365"/>
    <mergeCell ref="A366:B366"/>
    <mergeCell ref="A367:B367"/>
    <mergeCell ref="A368:B368"/>
    <mergeCell ref="A369:B369"/>
    <mergeCell ref="A370:B370"/>
    <mergeCell ref="O6:P6"/>
    <mergeCell ref="Q6:R6"/>
    <mergeCell ref="S6:T6"/>
    <mergeCell ref="Q4:R4"/>
    <mergeCell ref="S4:T4"/>
    <mergeCell ref="A4:A7"/>
    <mergeCell ref="B4:B7"/>
    <mergeCell ref="C4:C7"/>
    <mergeCell ref="D4:D7"/>
    <mergeCell ref="E4:E7"/>
    <mergeCell ref="F4:F7"/>
    <mergeCell ref="G4:G7"/>
    <mergeCell ref="DG6:DH6"/>
    <mergeCell ref="DI6:DJ6"/>
    <mergeCell ref="DK6:DL6"/>
    <mergeCell ref="DM6:DN6"/>
    <mergeCell ref="A363:B363"/>
    <mergeCell ref="A364:B364"/>
    <mergeCell ref="CU6:CV6"/>
    <mergeCell ref="CW6:CX6"/>
    <mergeCell ref="CY6:CZ6"/>
    <mergeCell ref="DA6:DB6"/>
    <mergeCell ref="DC6:DD6"/>
    <mergeCell ref="DE6:DF6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AG6:AH6"/>
    <mergeCell ref="AI6:AJ6"/>
    <mergeCell ref="AK6:AL6"/>
    <mergeCell ref="DI5:DJ5"/>
    <mergeCell ref="DK5:DL5"/>
    <mergeCell ref="DM5:DN5"/>
    <mergeCell ref="CQ5:CR5"/>
    <mergeCell ref="CS5:CT5"/>
    <mergeCell ref="CU5:CV5"/>
    <mergeCell ref="CW5:CX5"/>
    <mergeCell ref="CY5:CZ5"/>
    <mergeCell ref="DA5:DB5"/>
    <mergeCell ref="BM5:BN5"/>
    <mergeCell ref="BO5:BP5"/>
    <mergeCell ref="BQ5:BR5"/>
    <mergeCell ref="BA5:BB5"/>
    <mergeCell ref="BC5:BD5"/>
    <mergeCell ref="BE5:BF5"/>
    <mergeCell ref="DC5:DD5"/>
    <mergeCell ref="DE5:DF5"/>
    <mergeCell ref="DG5:DH5"/>
    <mergeCell ref="CE5:CF5"/>
    <mergeCell ref="CG5:CH5"/>
    <mergeCell ref="CI5:CJ5"/>
    <mergeCell ref="CK5:CL5"/>
    <mergeCell ref="CM5:CN5"/>
    <mergeCell ref="CO5:CP5"/>
    <mergeCell ref="BS5:BT5"/>
    <mergeCell ref="BU5:BV5"/>
    <mergeCell ref="BW5:BX5"/>
    <mergeCell ref="BY5:BZ5"/>
    <mergeCell ref="CA5:CB5"/>
    <mergeCell ref="CC5:CD5"/>
    <mergeCell ref="AI5:AJ5"/>
    <mergeCell ref="AK5:AL5"/>
    <mergeCell ref="AM5:AN5"/>
    <mergeCell ref="AO5:AP5"/>
    <mergeCell ref="AQ5:AR5"/>
    <mergeCell ref="AS5:AT5"/>
    <mergeCell ref="AC5:AD5"/>
    <mergeCell ref="AE5:AF5"/>
    <mergeCell ref="AG5:AH5"/>
    <mergeCell ref="DI4:DJ4"/>
    <mergeCell ref="DK4:DL4"/>
    <mergeCell ref="DM4:DN4"/>
    <mergeCell ref="CI4:CJ4"/>
    <mergeCell ref="BM4:BN4"/>
    <mergeCell ref="BO4:BP4"/>
    <mergeCell ref="BQ4:BR4"/>
    <mergeCell ref="BS4:BT4"/>
    <mergeCell ref="BU4:BV4"/>
    <mergeCell ref="BW4:BX4"/>
    <mergeCell ref="BA4:BB4"/>
    <mergeCell ref="BC4:BD4"/>
    <mergeCell ref="BE4:BF4"/>
    <mergeCell ref="BG4:BH4"/>
    <mergeCell ref="BI4:BJ4"/>
    <mergeCell ref="BK4:BL4"/>
    <mergeCell ref="AO4:AP4"/>
    <mergeCell ref="AQ4:AR4"/>
    <mergeCell ref="AU5:AV5"/>
    <mergeCell ref="AW5:AX5"/>
    <mergeCell ref="AY5:AZ5"/>
    <mergeCell ref="AS4:AT4"/>
    <mergeCell ref="AU4:AV4"/>
    <mergeCell ref="AW4:AX4"/>
    <mergeCell ref="AY4:AZ4"/>
    <mergeCell ref="BG5:BH5"/>
    <mergeCell ref="BI5:BJ5"/>
    <mergeCell ref="BK5:BL5"/>
    <mergeCell ref="DO4:DP4"/>
    <mergeCell ref="DQ4:DR4"/>
    <mergeCell ref="K5:N5"/>
    <mergeCell ref="O5:P5"/>
    <mergeCell ref="Q5:R5"/>
    <mergeCell ref="S5:T5"/>
    <mergeCell ref="U5:V5"/>
    <mergeCell ref="CW4:CX4"/>
    <mergeCell ref="CY4:CZ4"/>
    <mergeCell ref="DA4:DB4"/>
    <mergeCell ref="DC4:DD4"/>
    <mergeCell ref="DE4:DF4"/>
    <mergeCell ref="DG4:DH4"/>
    <mergeCell ref="CK4:CL4"/>
    <mergeCell ref="CM4:CN4"/>
    <mergeCell ref="CO4:CP4"/>
    <mergeCell ref="CQ4:CR4"/>
    <mergeCell ref="CS4:CT4"/>
    <mergeCell ref="CU4:CV4"/>
    <mergeCell ref="BY4:BZ4"/>
    <mergeCell ref="CA4:CB4"/>
    <mergeCell ref="CC4:CD4"/>
    <mergeCell ref="CE4:CF4"/>
    <mergeCell ref="CG4:CH4"/>
    <mergeCell ref="AC4:AD4"/>
    <mergeCell ref="AE4:AF4"/>
    <mergeCell ref="AG4:AH4"/>
    <mergeCell ref="AI4:AJ4"/>
    <mergeCell ref="AK4:AL4"/>
    <mergeCell ref="AM4:AN4"/>
    <mergeCell ref="U4:V4"/>
    <mergeCell ref="W4:X4"/>
    <mergeCell ref="Y4:Z4"/>
    <mergeCell ref="AA4:AB4"/>
    <mergeCell ref="W5:X5"/>
    <mergeCell ref="Y5:Z5"/>
    <mergeCell ref="AA5:AB5"/>
    <mergeCell ref="U6:V6"/>
    <mergeCell ref="W6:X6"/>
    <mergeCell ref="Y6:Z6"/>
    <mergeCell ref="H4:H7"/>
    <mergeCell ref="I4:I7"/>
    <mergeCell ref="J4:J7"/>
    <mergeCell ref="K4:N4"/>
    <mergeCell ref="O4:P4"/>
    <mergeCell ref="K6:K7"/>
    <mergeCell ref="L6:L7"/>
    <mergeCell ref="M6:M7"/>
    <mergeCell ref="N6:N7"/>
  </mergeCells>
  <pageMargins left="0" right="0" top="0" bottom="0" header="0.11811023622047245" footer="0.11811023622047245"/>
  <pageSetup paperSize="9" scale="60" orientation="portrait" r:id="rId1"/>
  <headerFooter differentFirst="1">
    <oddHeader>&amp;C&amp;P&amp;R&amp;F&amp;A]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2018-02-20T23:40:42Z</dcterms:created>
  <dcterms:modified xsi:type="dcterms:W3CDTF">2018-02-22T06:38:04Z</dcterms:modified>
</cp:coreProperties>
</file>